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12502\Google Drive\MI MIGRACIÓN\BBVA Research\Anuario 2018\Proyecto tablas\Tablas\"/>
    </mc:Choice>
  </mc:AlternateContent>
  <bookViews>
    <workbookView xWindow="0" yWindow="0" windowWidth="20490" windowHeight="7620"/>
  </bookViews>
  <sheets>
    <sheet name="ES" sheetId="17" r:id="rId1"/>
    <sheet name="EN" sheetId="16" r:id="rId2"/>
  </sheets>
  <calcPr calcId="162913"/>
</workbook>
</file>

<file path=xl/calcChain.xml><?xml version="1.0" encoding="utf-8"?>
<calcChain xmlns="http://schemas.openxmlformats.org/spreadsheetml/2006/main">
  <c r="R40" i="17" l="1"/>
  <c r="Q40" i="17"/>
  <c r="P40" i="17"/>
  <c r="O40" i="17"/>
  <c r="N40" i="17"/>
  <c r="M40" i="17"/>
  <c r="L40" i="17"/>
  <c r="K40" i="17"/>
  <c r="J40" i="17"/>
  <c r="I40" i="17"/>
  <c r="H40" i="17"/>
  <c r="G40" i="17"/>
  <c r="F40" i="17"/>
  <c r="E40" i="17"/>
  <c r="R35" i="17"/>
  <c r="Q35" i="17"/>
  <c r="P35" i="17"/>
  <c r="P53" i="17" s="1"/>
  <c r="O35" i="17"/>
  <c r="N35" i="17"/>
  <c r="M35" i="17"/>
  <c r="L35" i="17"/>
  <c r="K35" i="17"/>
  <c r="J35" i="17"/>
  <c r="I35" i="17"/>
  <c r="H35" i="17"/>
  <c r="G35" i="17"/>
  <c r="F35" i="17"/>
  <c r="E35" i="17"/>
  <c r="R21" i="17"/>
  <c r="Q21" i="17"/>
  <c r="P21" i="17"/>
  <c r="O21" i="17"/>
  <c r="N21" i="17"/>
  <c r="M21" i="17"/>
  <c r="L21" i="17"/>
  <c r="K21" i="17"/>
  <c r="J21" i="17"/>
  <c r="I21" i="17"/>
  <c r="H21" i="17"/>
  <c r="G21" i="17"/>
  <c r="F21" i="17"/>
  <c r="E21" i="17"/>
  <c r="R12" i="17"/>
  <c r="R53" i="17" s="1"/>
  <c r="Q12" i="17"/>
  <c r="Q53" i="17" s="1"/>
  <c r="P12" i="17"/>
  <c r="O12" i="17"/>
  <c r="O53" i="17" s="1"/>
  <c r="N12" i="17"/>
  <c r="N53" i="17" s="1"/>
  <c r="M12" i="17"/>
  <c r="M53" i="17" s="1"/>
  <c r="L12" i="17"/>
  <c r="K12" i="17"/>
  <c r="J12" i="17"/>
  <c r="J53" i="17" s="1"/>
  <c r="I12" i="17"/>
  <c r="I53" i="17" s="1"/>
  <c r="H12" i="17"/>
  <c r="G12" i="17"/>
  <c r="F12" i="17"/>
  <c r="F53" i="17" s="1"/>
  <c r="E12" i="17"/>
  <c r="E53" i="17" s="1"/>
  <c r="R53" i="16"/>
  <c r="Q53" i="16"/>
  <c r="P53" i="16"/>
  <c r="O53" i="16"/>
  <c r="N53" i="16"/>
  <c r="M53" i="16"/>
  <c r="T40" i="16"/>
  <c r="T50" i="16"/>
  <c r="T51" i="16"/>
  <c r="T53" i="16"/>
  <c r="T49" i="16"/>
  <c r="T48" i="16"/>
  <c r="T47" i="16"/>
  <c r="T46" i="16"/>
  <c r="T45" i="16"/>
  <c r="T44" i="16"/>
  <c r="T43" i="16"/>
  <c r="T42" i="16"/>
  <c r="Q40" i="16"/>
  <c r="P40" i="16"/>
  <c r="O40" i="16"/>
  <c r="N40" i="16"/>
  <c r="M40" i="16"/>
  <c r="L40" i="16"/>
  <c r="K40" i="16"/>
  <c r="J40" i="16"/>
  <c r="J53" i="16" s="1"/>
  <c r="I40" i="16"/>
  <c r="H40" i="16"/>
  <c r="G40" i="16"/>
  <c r="F40" i="16"/>
  <c r="E40" i="16"/>
  <c r="R40" i="16"/>
  <c r="R35" i="16"/>
  <c r="Q35" i="16"/>
  <c r="P35" i="16"/>
  <c r="O35" i="16"/>
  <c r="N35" i="16"/>
  <c r="M35" i="16"/>
  <c r="L35" i="16"/>
  <c r="K35" i="16"/>
  <c r="J35" i="16"/>
  <c r="I35" i="16"/>
  <c r="H35" i="16"/>
  <c r="G35" i="16"/>
  <c r="F35" i="16"/>
  <c r="E35" i="16"/>
  <c r="R21" i="16"/>
  <c r="Q21" i="16"/>
  <c r="P21" i="16"/>
  <c r="O21" i="16"/>
  <c r="N21" i="16"/>
  <c r="M21" i="16"/>
  <c r="L21" i="16"/>
  <c r="L53" i="16" s="1"/>
  <c r="K21" i="16"/>
  <c r="J21" i="16"/>
  <c r="I21" i="16"/>
  <c r="I53" i="16" s="1"/>
  <c r="H21" i="16"/>
  <c r="G21" i="16"/>
  <c r="F21" i="16"/>
  <c r="E21" i="16"/>
  <c r="R12" i="16"/>
  <c r="Q12" i="16"/>
  <c r="P12" i="16"/>
  <c r="O12" i="16"/>
  <c r="N12" i="16"/>
  <c r="M12" i="16"/>
  <c r="L12" i="16"/>
  <c r="K12" i="16"/>
  <c r="J12" i="16"/>
  <c r="I12" i="16"/>
  <c r="H12" i="16"/>
  <c r="G12" i="16"/>
  <c r="F12" i="16"/>
  <c r="E12" i="16"/>
  <c r="E53" i="16" s="1"/>
  <c r="L53" i="17" l="1"/>
  <c r="K53" i="16"/>
  <c r="G53" i="17"/>
  <c r="K53" i="17"/>
  <c r="H53" i="17"/>
  <c r="T53" i="17"/>
  <c r="T50" i="17"/>
  <c r="T46" i="17"/>
  <c r="T42" i="17"/>
  <c r="T32" i="17"/>
  <c r="T28" i="17"/>
  <c r="T24" i="17"/>
  <c r="T17" i="17"/>
  <c r="T13" i="17"/>
  <c r="T10" i="17"/>
  <c r="T48" i="17"/>
  <c r="T37" i="17"/>
  <c r="T22" i="17"/>
  <c r="T19" i="17"/>
  <c r="T15" i="17"/>
  <c r="T43" i="17"/>
  <c r="T33" i="17"/>
  <c r="T25" i="17"/>
  <c r="T14" i="17"/>
  <c r="T49" i="17"/>
  <c r="T45" i="17"/>
  <c r="T41" i="17"/>
  <c r="T38" i="17"/>
  <c r="T31" i="17"/>
  <c r="T27" i="17"/>
  <c r="T23" i="17"/>
  <c r="T16" i="17"/>
  <c r="T44" i="17"/>
  <c r="T30" i="17"/>
  <c r="T26" i="17"/>
  <c r="T51" i="17"/>
  <c r="T47" i="17"/>
  <c r="T36" i="17"/>
  <c r="T29" i="17"/>
  <c r="T21" i="17"/>
  <c r="T18" i="17"/>
  <c r="T35" i="17"/>
  <c r="T40" i="17"/>
  <c r="T12" i="17"/>
  <c r="F53" i="16"/>
  <c r="G53" i="16"/>
  <c r="H53" i="16"/>
  <c r="T10" i="16"/>
  <c r="T12" i="16" l="1"/>
  <c r="T30" i="16"/>
  <c r="T26" i="16"/>
  <c r="T22" i="16"/>
  <c r="T18" i="16"/>
  <c r="T14" i="16"/>
  <c r="T33" i="16"/>
  <c r="T29" i="16"/>
  <c r="T25" i="16"/>
  <c r="T21" i="16"/>
  <c r="T17" i="16"/>
  <c r="T36" i="16"/>
  <c r="T32" i="16"/>
  <c r="T28" i="16"/>
  <c r="T24" i="16"/>
  <c r="T16" i="16"/>
  <c r="T35" i="16"/>
  <c r="T31" i="16"/>
  <c r="T27" i="16"/>
  <c r="T23" i="16"/>
  <c r="T19" i="16"/>
  <c r="T15" i="16"/>
  <c r="T37" i="16" l="1"/>
  <c r="T41" i="16"/>
  <c r="T13" i="16"/>
  <c r="T38" i="16"/>
</calcChain>
</file>

<file path=xl/sharedStrings.xml><?xml version="1.0" encoding="utf-8"?>
<sst xmlns="http://schemas.openxmlformats.org/spreadsheetml/2006/main" count="204" uniqueCount="85">
  <si>
    <t>(Millones de dólares)</t>
  </si>
  <si>
    <t>Mexico</t>
  </si>
  <si>
    <t>Data: http://www.migrationandremittances.org/tb/?a=213F30</t>
  </si>
  <si>
    <t>Datos: http://www.migracionyremesas.org/tb/?a=213F30</t>
  </si>
  <si>
    <t>(Million U.S. dollars)</t>
  </si>
  <si>
    <t>Receptores de remesas en América Latina y el Caribe</t>
  </si>
  <si>
    <t>Receiving-remittances countries in Latin America and The Caribbean</t>
  </si>
  <si>
    <t>Total</t>
  </si>
  <si>
    <t>Última actualización: Diciembre de 2017</t>
  </si>
  <si>
    <t>Last update: December 2017</t>
  </si>
  <si>
    <t>Source: Self elaboration based on World Bank staff estimates, 2017.</t>
  </si>
  <si>
    <t>Fuente: Elaboración propia con cifras de estimaciones del Banco Mundial, 2017.</t>
  </si>
  <si>
    <t>Ranking</t>
  </si>
  <si>
    <t>Lugar</t>
  </si>
  <si>
    <t>2017p</t>
  </si>
  <si>
    <t>Región / País</t>
  </si>
  <si>
    <t>México</t>
  </si>
  <si>
    <t>Central America</t>
  </si>
  <si>
    <t>Guatemala</t>
  </si>
  <si>
    <t>El Salvador</t>
  </si>
  <si>
    <t>Honduras</t>
  </si>
  <si>
    <t>Nicaragua</t>
  </si>
  <si>
    <t>Costa Rica</t>
  </si>
  <si>
    <t>Panama</t>
  </si>
  <si>
    <t>Belize</t>
  </si>
  <si>
    <t>South America</t>
  </si>
  <si>
    <t>Colombia</t>
  </si>
  <si>
    <t>Peru</t>
  </si>
  <si>
    <t>Ecuador</t>
  </si>
  <si>
    <t>Brazil</t>
  </si>
  <si>
    <t>Bolivia</t>
  </si>
  <si>
    <t>Paraguay</t>
  </si>
  <si>
    <t>Argentina</t>
  </si>
  <si>
    <t>Guyana</t>
  </si>
  <si>
    <t>Venezuela, RB</t>
  </si>
  <si>
    <t>Uruguay</t>
  </si>
  <si>
    <t>Chile</t>
  </si>
  <si>
    <t>Suriname</t>
  </si>
  <si>
    <t>Greater Antilles</t>
  </si>
  <si>
    <t>Dominican Republic</t>
  </si>
  <si>
    <t>Jamaica</t>
  </si>
  <si>
    <t>Haiti</t>
  </si>
  <si>
    <t>Lesser Antilles</t>
  </si>
  <si>
    <t>Curacao</t>
  </si>
  <si>
    <t>Trinidad and Tobago</t>
  </si>
  <si>
    <t>Barbados</t>
  </si>
  <si>
    <t>Sint Maarten (Dutch part)</t>
  </si>
  <si>
    <t>St. Kitts and Nevis</t>
  </si>
  <si>
    <t>St. Vincent and the Grenadines</t>
  </si>
  <si>
    <t>St. Lucia</t>
  </si>
  <si>
    <t>Grenada</t>
  </si>
  <si>
    <t>Dominica</t>
  </si>
  <si>
    <t>Antigua and Barbuda</t>
  </si>
  <si>
    <t>Aruba</t>
  </si>
  <si>
    <t>% share 2017</t>
  </si>
  <si>
    <t>Note: Only countries that have information are shown.</t>
  </si>
  <si>
    <t>n.a.: not available.</t>
  </si>
  <si>
    <t>n.a.</t>
  </si>
  <si>
    <t>Region / Country</t>
  </si>
  <si>
    <t>% en 2017</t>
  </si>
  <si>
    <t>n.d.: no disponible.</t>
  </si>
  <si>
    <t>Nota: Solo se muestran los países que cuentan con información.</t>
  </si>
  <si>
    <t>p: preliminar.</t>
  </si>
  <si>
    <t>p: preliminary data.</t>
  </si>
  <si>
    <t>Panamá</t>
  </si>
  <si>
    <t>Belice</t>
  </si>
  <si>
    <t>Perú</t>
  </si>
  <si>
    <t>Brasil</t>
  </si>
  <si>
    <t>Venezuela</t>
  </si>
  <si>
    <t>Surinam</t>
  </si>
  <si>
    <t>República Dominicana</t>
  </si>
  <si>
    <t>Haití</t>
  </si>
  <si>
    <t>Curazao</t>
  </si>
  <si>
    <t>Trinidad y Tobago</t>
  </si>
  <si>
    <t>Sint Maarten</t>
  </si>
  <si>
    <t>San Cristóbal y Nieves</t>
  </si>
  <si>
    <t>San Vicente y las Granadinas</t>
  </si>
  <si>
    <t>Santa Lucía</t>
  </si>
  <si>
    <t>Granada</t>
  </si>
  <si>
    <t>Antigua y Barbuda</t>
  </si>
  <si>
    <t>Antillas Mayores</t>
  </si>
  <si>
    <t>Antillas Menores</t>
  </si>
  <si>
    <t>América del Sur</t>
  </si>
  <si>
    <t>n.d.</t>
  </si>
  <si>
    <t>Centroamérica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</si>
</sst>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1" fillId="3" borderId="0" xfId="0" applyNumberFormat="1" applyFont="1" applyFill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3" fontId="1" fillId="3" borderId="0" xfId="0" applyNumberFormat="1" applyFont="1" applyFill="1" applyAlignment="1">
      <alignment horizontal="left" vertical="center"/>
    </xf>
    <xf numFmtId="3" fontId="1" fillId="3" borderId="1" xfId="0" applyNumberFormat="1" applyFont="1" applyFill="1" applyBorder="1" applyAlignment="1">
      <alignment horizontal="left" vertical="center"/>
    </xf>
    <xf numFmtId="1" fontId="1" fillId="3" borderId="0" xfId="0" applyNumberFormat="1" applyFont="1" applyFill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right" vertical="center" indent="3"/>
    </xf>
    <xf numFmtId="0" fontId="3" fillId="2" borderId="0" xfId="0" applyFont="1" applyFill="1" applyAlignment="1">
      <alignment horizontal="right" vertical="center" wrapText="1"/>
    </xf>
    <xf numFmtId="3" fontId="1" fillId="3" borderId="0" xfId="0" applyNumberFormat="1" applyFont="1" applyFill="1" applyAlignment="1">
      <alignment horizontal="right" vertical="center"/>
    </xf>
    <xf numFmtId="164" fontId="1" fillId="3" borderId="0" xfId="0" applyNumberFormat="1" applyFont="1" applyFill="1" applyBorder="1" applyAlignment="1">
      <alignment horizontal="right" vertical="center" indent="3"/>
    </xf>
    <xf numFmtId="3" fontId="1" fillId="3" borderId="1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1" fontId="1" fillId="3" borderId="0" xfId="0" applyNumberFormat="1" applyFont="1" applyFill="1" applyAlignment="1">
      <alignment horizontal="left" vertical="center"/>
    </xf>
    <xf numFmtId="1" fontId="1" fillId="3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1" fontId="5" fillId="3" borderId="0" xfId="0" applyNumberFormat="1" applyFont="1" applyFill="1" applyAlignment="1">
      <alignment horizontal="center" vertical="center"/>
    </xf>
    <xf numFmtId="1" fontId="5" fillId="3" borderId="0" xfId="0" applyNumberFormat="1" applyFont="1" applyFill="1" applyAlignment="1">
      <alignment horizontal="left" vertical="center"/>
    </xf>
    <xf numFmtId="3" fontId="5" fillId="3" borderId="0" xfId="0" applyNumberFormat="1" applyFont="1" applyFill="1" applyAlignment="1">
      <alignment horizontal="left" vertical="center"/>
    </xf>
    <xf numFmtId="3" fontId="5" fillId="3" borderId="0" xfId="0" applyNumberFormat="1" applyFont="1" applyFill="1" applyAlignment="1">
      <alignment horizontal="right" vertical="center"/>
    </xf>
    <xf numFmtId="164" fontId="5" fillId="3" borderId="0" xfId="0" applyNumberFormat="1" applyFont="1" applyFill="1" applyAlignment="1">
      <alignment horizontal="right" vertical="center" indent="3"/>
    </xf>
    <xf numFmtId="164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 vertical="center"/>
    </xf>
    <xf numFmtId="164" fontId="5" fillId="3" borderId="0" xfId="0" applyNumberFormat="1" applyFont="1" applyFill="1" applyBorder="1" applyAlignment="1">
      <alignment horizontal="right" vertical="center" indent="3"/>
    </xf>
    <xf numFmtId="164" fontId="5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76199</xdr:colOff>
      <xdr:row>0</xdr:row>
      <xdr:rowOff>0</xdr:rowOff>
    </xdr:from>
    <xdr:to>
      <xdr:col>19</xdr:col>
      <xdr:colOff>641248</xdr:colOff>
      <xdr:row>2</xdr:row>
      <xdr:rowOff>11075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556152</xdr:colOff>
      <xdr:row>2</xdr:row>
      <xdr:rowOff>37206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85725</xdr:colOff>
      <xdr:row>0</xdr:row>
      <xdr:rowOff>0</xdr:rowOff>
    </xdr:from>
    <xdr:to>
      <xdr:col>10</xdr:col>
      <xdr:colOff>219280</xdr:colOff>
      <xdr:row>2</xdr:row>
      <xdr:rowOff>26044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05375" y="0"/>
          <a:ext cx="11241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76199</xdr:colOff>
      <xdr:row>0</xdr:row>
      <xdr:rowOff>0</xdr:rowOff>
    </xdr:from>
    <xdr:to>
      <xdr:col>19</xdr:col>
      <xdr:colOff>641248</xdr:colOff>
      <xdr:row>2</xdr:row>
      <xdr:rowOff>11075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4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556152</xdr:colOff>
      <xdr:row>2</xdr:row>
      <xdr:rowOff>37206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85725</xdr:colOff>
      <xdr:row>0</xdr:row>
      <xdr:rowOff>0</xdr:rowOff>
    </xdr:from>
    <xdr:to>
      <xdr:col>10</xdr:col>
      <xdr:colOff>219280</xdr:colOff>
      <xdr:row>2</xdr:row>
      <xdr:rowOff>26044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05375" y="0"/>
          <a:ext cx="1124155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T60"/>
  <sheetViews>
    <sheetView tabSelected="1" workbookViewId="0"/>
  </sheetViews>
  <sheetFormatPr baseColWidth="10" defaultRowHeight="15" customHeight="1" x14ac:dyDescent="0.25"/>
  <cols>
    <col min="1" max="1" width="2.5703125" style="1" customWidth="1"/>
    <col min="2" max="2" width="11.85546875" style="1" customWidth="1"/>
    <col min="3" max="3" width="1.42578125" style="23" customWidth="1"/>
    <col min="4" max="4" width="26.7109375" style="1" customWidth="1"/>
    <col min="5" max="18" width="7.42578125" style="1" customWidth="1"/>
    <col min="19" max="19" width="1.7109375" style="1" customWidth="1"/>
    <col min="20" max="20" width="9.85546875" style="1" customWidth="1"/>
    <col min="21" max="16384" width="11.42578125" style="1"/>
  </cols>
  <sheetData>
    <row r="5" spans="2:20" ht="15" customHeight="1" x14ac:dyDescent="0.25">
      <c r="B5" s="2" t="s">
        <v>5</v>
      </c>
      <c r="C5" s="18"/>
      <c r="D5" s="31"/>
    </row>
    <row r="6" spans="2:20" ht="15" customHeight="1" x14ac:dyDescent="0.25">
      <c r="B6" s="2" t="s">
        <v>0</v>
      </c>
      <c r="C6" s="18"/>
      <c r="D6" s="31"/>
    </row>
    <row r="7" spans="2:20" ht="15" customHeight="1" x14ac:dyDescent="0.25">
      <c r="B7" s="2"/>
      <c r="C7" s="18"/>
      <c r="D7" s="31"/>
    </row>
    <row r="8" spans="2:20" ht="32.25" customHeight="1" x14ac:dyDescent="0.25">
      <c r="B8" s="6" t="s">
        <v>13</v>
      </c>
      <c r="C8" s="19"/>
      <c r="D8" s="17" t="s">
        <v>15</v>
      </c>
      <c r="E8" s="12">
        <v>1980</v>
      </c>
      <c r="F8" s="12">
        <v>1985</v>
      </c>
      <c r="G8" s="12">
        <v>1990</v>
      </c>
      <c r="H8" s="12">
        <v>1995</v>
      </c>
      <c r="I8" s="12">
        <v>2000</v>
      </c>
      <c r="J8" s="12">
        <v>2005</v>
      </c>
      <c r="K8" s="12">
        <v>2010</v>
      </c>
      <c r="L8" s="12">
        <v>2011</v>
      </c>
      <c r="M8" s="12">
        <v>2012</v>
      </c>
      <c r="N8" s="12">
        <v>2013</v>
      </c>
      <c r="O8" s="12">
        <v>2014</v>
      </c>
      <c r="P8" s="12">
        <v>2015</v>
      </c>
      <c r="Q8" s="12">
        <v>2016</v>
      </c>
      <c r="R8" s="12" t="s">
        <v>14</v>
      </c>
      <c r="T8" s="6" t="s">
        <v>59</v>
      </c>
    </row>
    <row r="9" spans="2:20" ht="14.25" customHeight="1" x14ac:dyDescent="0.25">
      <c r="B9" s="9"/>
      <c r="C9" s="20"/>
      <c r="D9" s="7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1"/>
      <c r="T9" s="4"/>
    </row>
    <row r="10" spans="2:20" s="30" customFormat="1" ht="14.25" customHeight="1" x14ac:dyDescent="0.25">
      <c r="B10" s="9">
        <v>1</v>
      </c>
      <c r="C10" s="25" t="s">
        <v>16</v>
      </c>
      <c r="D10" s="7"/>
      <c r="E10" s="27">
        <v>1039</v>
      </c>
      <c r="F10" s="27">
        <v>1619</v>
      </c>
      <c r="G10" s="27">
        <v>3096</v>
      </c>
      <c r="H10" s="27">
        <v>4365</v>
      </c>
      <c r="I10" s="27">
        <v>7522</v>
      </c>
      <c r="J10" s="27">
        <v>22741.840918000002</v>
      </c>
      <c r="K10" s="27">
        <v>22080.259157</v>
      </c>
      <c r="L10" s="27">
        <v>23588.480056</v>
      </c>
      <c r="M10" s="27">
        <v>23365.990957000002</v>
      </c>
      <c r="N10" s="27">
        <v>23432.844108000001</v>
      </c>
      <c r="O10" s="27">
        <v>24802.081324999999</v>
      </c>
      <c r="P10" s="27">
        <v>26233.172352000001</v>
      </c>
      <c r="Q10" s="27">
        <v>28670.114303999999</v>
      </c>
      <c r="R10" s="27">
        <v>30533.671733759998</v>
      </c>
      <c r="S10" s="28"/>
      <c r="T10" s="29">
        <f>R10/R$53*100</f>
        <v>38.443471505639415</v>
      </c>
    </row>
    <row r="11" spans="2:20" ht="14.25" customHeight="1" x14ac:dyDescent="0.25">
      <c r="B11" s="9"/>
      <c r="C11" s="20"/>
      <c r="D11" s="7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1"/>
      <c r="T11" s="4"/>
    </row>
    <row r="12" spans="2:20" s="30" customFormat="1" ht="14.25" customHeight="1" x14ac:dyDescent="0.25">
      <c r="B12" s="9"/>
      <c r="C12" s="25" t="s">
        <v>84</v>
      </c>
      <c r="D12" s="7"/>
      <c r="E12" s="27">
        <f>SUM(E13:E19)</f>
        <v>146.13999999999999</v>
      </c>
      <c r="F12" s="27">
        <f t="shared" ref="F12:R12" si="0">SUM(F13:F19)</f>
        <v>287.31</v>
      </c>
      <c r="G12" s="27">
        <f t="shared" si="0"/>
        <v>688.96966420000001</v>
      </c>
      <c r="H12" s="27">
        <f t="shared" si="0"/>
        <v>1869.4948247000002</v>
      </c>
      <c r="I12" s="27">
        <f t="shared" si="0"/>
        <v>3342.778022</v>
      </c>
      <c r="J12" s="27">
        <f t="shared" si="0"/>
        <v>9110.7346529509814</v>
      </c>
      <c r="K12" s="27">
        <f t="shared" si="0"/>
        <v>12165.11789358</v>
      </c>
      <c r="L12" s="27">
        <f t="shared" si="0"/>
        <v>12855.643509550002</v>
      </c>
      <c r="M12" s="27">
        <f t="shared" si="0"/>
        <v>13912.651072579998</v>
      </c>
      <c r="N12" s="27">
        <f t="shared" si="0"/>
        <v>14636.235147909998</v>
      </c>
      <c r="O12" s="27">
        <f t="shared" si="0"/>
        <v>15938.662560350002</v>
      </c>
      <c r="P12" s="27">
        <f t="shared" si="0"/>
        <v>16921.1842435</v>
      </c>
      <c r="Q12" s="27">
        <f t="shared" si="0"/>
        <v>18347.991751500002</v>
      </c>
      <c r="R12" s="27">
        <f t="shared" si="0"/>
        <v>20347.903763964947</v>
      </c>
      <c r="S12" s="28"/>
      <c r="T12" s="29">
        <f t="shared" ref="T12:T19" si="1">R12/R$53*100</f>
        <v>25.619062960075645</v>
      </c>
    </row>
    <row r="13" spans="2:20" ht="14.25" customHeight="1" x14ac:dyDescent="0.25">
      <c r="B13" s="9">
        <v>2</v>
      </c>
      <c r="C13" s="20"/>
      <c r="D13" s="7" t="s">
        <v>18</v>
      </c>
      <c r="E13" s="13">
        <v>26.2</v>
      </c>
      <c r="F13" s="13">
        <v>1</v>
      </c>
      <c r="G13" s="13">
        <v>119.1</v>
      </c>
      <c r="H13" s="13">
        <v>358</v>
      </c>
      <c r="I13" s="13">
        <v>595.79999999999995</v>
      </c>
      <c r="J13" s="13">
        <v>3066.6</v>
      </c>
      <c r="K13" s="13">
        <v>4231.7509799999998</v>
      </c>
      <c r="L13" s="13">
        <v>4523.7584999999999</v>
      </c>
      <c r="M13" s="13">
        <v>5030.6495069900002</v>
      </c>
      <c r="N13" s="13">
        <v>5379.0667999999996</v>
      </c>
      <c r="O13" s="13">
        <v>5837.9742859999997</v>
      </c>
      <c r="P13" s="13">
        <v>6572.7851680000003</v>
      </c>
      <c r="Q13" s="13">
        <v>7468.5998079999999</v>
      </c>
      <c r="R13" s="13">
        <v>8678.5129768959996</v>
      </c>
      <c r="S13" s="11"/>
      <c r="T13" s="4">
        <f t="shared" si="1"/>
        <v>10.926696574448922</v>
      </c>
    </row>
    <row r="14" spans="2:20" ht="14.25" customHeight="1" x14ac:dyDescent="0.25">
      <c r="B14" s="9">
        <v>5</v>
      </c>
      <c r="C14" s="20"/>
      <c r="D14" s="7" t="s">
        <v>19</v>
      </c>
      <c r="E14" s="13">
        <v>49.04</v>
      </c>
      <c r="F14" s="13">
        <v>156.96</v>
      </c>
      <c r="G14" s="13">
        <v>366.81966419999998</v>
      </c>
      <c r="H14" s="13">
        <v>1063.1983247000001</v>
      </c>
      <c r="I14" s="13">
        <v>1764.7</v>
      </c>
      <c r="J14" s="13">
        <v>3028.6</v>
      </c>
      <c r="K14" s="13">
        <v>3471.8367189999999</v>
      </c>
      <c r="L14" s="13">
        <v>3643.9492464299997</v>
      </c>
      <c r="M14" s="13">
        <v>3896.1433905599997</v>
      </c>
      <c r="N14" s="13">
        <v>3954.9280844800001</v>
      </c>
      <c r="O14" s="13">
        <v>4154.0141053300003</v>
      </c>
      <c r="P14" s="13">
        <v>4288.0652060000002</v>
      </c>
      <c r="Q14" s="13">
        <v>4593.7571619999999</v>
      </c>
      <c r="R14" s="13">
        <v>5066.9141496860002</v>
      </c>
      <c r="S14" s="11"/>
      <c r="T14" s="4">
        <f t="shared" si="1"/>
        <v>6.379506907438282</v>
      </c>
    </row>
    <row r="15" spans="2:20" ht="14.25" customHeight="1" x14ac:dyDescent="0.25">
      <c r="B15" s="9">
        <v>6</v>
      </c>
      <c r="C15" s="20"/>
      <c r="D15" s="7" t="s">
        <v>20</v>
      </c>
      <c r="E15" s="13">
        <v>1.6</v>
      </c>
      <c r="F15" s="13">
        <v>2.1</v>
      </c>
      <c r="G15" s="13">
        <v>62.9</v>
      </c>
      <c r="H15" s="13">
        <v>124</v>
      </c>
      <c r="I15" s="13">
        <v>483.86176</v>
      </c>
      <c r="J15" s="13">
        <v>1805.1949201063801</v>
      </c>
      <c r="K15" s="13">
        <v>2617.9068389899999</v>
      </c>
      <c r="L15" s="13">
        <v>2810.5925360000001</v>
      </c>
      <c r="M15" s="13">
        <v>2920.3697833400001</v>
      </c>
      <c r="N15" s="13">
        <v>3098.2393419999999</v>
      </c>
      <c r="O15" s="13">
        <v>3369.5143670000002</v>
      </c>
      <c r="P15" s="13">
        <v>3666.2012159999999</v>
      </c>
      <c r="Q15" s="13">
        <v>3863.7400320000002</v>
      </c>
      <c r="R15" s="13">
        <v>4010.0630449082714</v>
      </c>
      <c r="S15" s="11"/>
      <c r="T15" s="4">
        <f t="shared" si="1"/>
        <v>5.0488767203290097</v>
      </c>
    </row>
    <row r="16" spans="2:20" ht="14.25" customHeight="1" x14ac:dyDescent="0.25">
      <c r="B16" s="9">
        <v>12</v>
      </c>
      <c r="C16" s="20"/>
      <c r="D16" s="7" t="s">
        <v>21</v>
      </c>
      <c r="E16" s="13" t="s">
        <v>83</v>
      </c>
      <c r="F16" s="13" t="s">
        <v>83</v>
      </c>
      <c r="G16" s="13" t="s">
        <v>83</v>
      </c>
      <c r="H16" s="13">
        <v>75</v>
      </c>
      <c r="I16" s="13">
        <v>320</v>
      </c>
      <c r="J16" s="13">
        <v>615.70000000000005</v>
      </c>
      <c r="K16" s="13">
        <v>824.8</v>
      </c>
      <c r="L16" s="13">
        <v>913.6</v>
      </c>
      <c r="M16" s="13">
        <v>1016.3</v>
      </c>
      <c r="N16" s="13">
        <v>1081.3</v>
      </c>
      <c r="O16" s="13">
        <v>1140.2</v>
      </c>
      <c r="P16" s="13">
        <v>1197.5000640000001</v>
      </c>
      <c r="Q16" s="13">
        <v>1268.099968</v>
      </c>
      <c r="R16" s="13">
        <v>1410.1271644160001</v>
      </c>
      <c r="S16" s="11"/>
      <c r="T16" s="4">
        <f t="shared" si="1"/>
        <v>1.775423012903369</v>
      </c>
    </row>
    <row r="17" spans="2:20" ht="14.25" customHeight="1" x14ac:dyDescent="0.25">
      <c r="B17" s="9">
        <v>15</v>
      </c>
      <c r="C17" s="20"/>
      <c r="D17" s="7" t="s">
        <v>22</v>
      </c>
      <c r="E17" s="13">
        <v>4.0999999999999996</v>
      </c>
      <c r="F17" s="13">
        <v>7.2</v>
      </c>
      <c r="G17" s="13">
        <v>12</v>
      </c>
      <c r="H17" s="13">
        <v>123.4</v>
      </c>
      <c r="I17" s="13">
        <v>135.59148400000001</v>
      </c>
      <c r="J17" s="13">
        <v>420.34640999999999</v>
      </c>
      <c r="K17" s="13">
        <v>530.68878600000005</v>
      </c>
      <c r="L17" s="13">
        <v>520.21967330000007</v>
      </c>
      <c r="M17" s="13">
        <v>562.34274500000004</v>
      </c>
      <c r="N17" s="13">
        <v>596.39921106000008</v>
      </c>
      <c r="O17" s="13">
        <v>593.92538439999998</v>
      </c>
      <c r="P17" s="13">
        <v>551.98851200000001</v>
      </c>
      <c r="Q17" s="13">
        <v>551.42377599999998</v>
      </c>
      <c r="R17" s="13">
        <v>572.87005937687479</v>
      </c>
      <c r="S17" s="11"/>
      <c r="T17" s="4">
        <f t="shared" si="1"/>
        <v>0.72127302592759168</v>
      </c>
    </row>
    <row r="18" spans="2:20" ht="14.25" customHeight="1" x14ac:dyDescent="0.25">
      <c r="B18" s="9">
        <v>17</v>
      </c>
      <c r="C18" s="20"/>
      <c r="D18" s="7" t="s">
        <v>64</v>
      </c>
      <c r="E18" s="13">
        <v>65.2</v>
      </c>
      <c r="F18" s="13">
        <v>99</v>
      </c>
      <c r="G18" s="13">
        <v>109.7</v>
      </c>
      <c r="H18" s="13">
        <v>112</v>
      </c>
      <c r="I18" s="13">
        <v>16.399999999999999</v>
      </c>
      <c r="J18" s="13">
        <v>129.6</v>
      </c>
      <c r="K18" s="13">
        <v>410</v>
      </c>
      <c r="L18" s="13">
        <v>368.2</v>
      </c>
      <c r="M18" s="13">
        <v>410.9</v>
      </c>
      <c r="N18" s="13">
        <v>451.9</v>
      </c>
      <c r="O18" s="13">
        <v>762.7</v>
      </c>
      <c r="P18" s="13">
        <v>559.9</v>
      </c>
      <c r="Q18" s="13">
        <v>505.7</v>
      </c>
      <c r="R18" s="13">
        <v>509.23989999999992</v>
      </c>
      <c r="S18" s="11"/>
      <c r="T18" s="4">
        <f t="shared" si="1"/>
        <v>0.6411593651718972</v>
      </c>
    </row>
    <row r="19" spans="2:20" ht="14.25" customHeight="1" x14ac:dyDescent="0.25">
      <c r="B19" s="9">
        <v>25</v>
      </c>
      <c r="C19" s="20"/>
      <c r="D19" s="7" t="s">
        <v>65</v>
      </c>
      <c r="E19" s="13" t="s">
        <v>83</v>
      </c>
      <c r="F19" s="13">
        <v>21.05</v>
      </c>
      <c r="G19" s="13">
        <v>18.45</v>
      </c>
      <c r="H19" s="13">
        <v>13.8965</v>
      </c>
      <c r="I19" s="13">
        <v>26.424778</v>
      </c>
      <c r="J19" s="13">
        <v>44.693322844601902</v>
      </c>
      <c r="K19" s="13">
        <v>78.134569589999998</v>
      </c>
      <c r="L19" s="13">
        <v>75.323553819999987</v>
      </c>
      <c r="M19" s="13">
        <v>75.945646690000004</v>
      </c>
      <c r="N19" s="13">
        <v>74.401710370000004</v>
      </c>
      <c r="O19" s="13">
        <v>80.334417620000011</v>
      </c>
      <c r="P19" s="13">
        <v>84.744077500000003</v>
      </c>
      <c r="Q19" s="13">
        <v>96.671005500000007</v>
      </c>
      <c r="R19" s="13">
        <v>100.17646868180206</v>
      </c>
      <c r="S19" s="11"/>
      <c r="T19" s="4">
        <f t="shared" si="1"/>
        <v>0.12612735385657461</v>
      </c>
    </row>
    <row r="20" spans="2:20" ht="14.25" customHeight="1" x14ac:dyDescent="0.25">
      <c r="B20" s="9"/>
      <c r="C20" s="20"/>
      <c r="D20" s="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1"/>
      <c r="T20" s="4"/>
    </row>
    <row r="21" spans="2:20" s="30" customFormat="1" ht="14.25" customHeight="1" x14ac:dyDescent="0.25">
      <c r="B21" s="9"/>
      <c r="C21" s="25" t="s">
        <v>82</v>
      </c>
      <c r="D21" s="7"/>
      <c r="E21" s="27">
        <f>SUM(E22:E33)</f>
        <v>332.5</v>
      </c>
      <c r="F21" s="27">
        <f t="shared" ref="F21:R21" si="2">SUM(F22:F33)</f>
        <v>199.1</v>
      </c>
      <c r="G21" s="27">
        <f t="shared" si="2"/>
        <v>1246.3</v>
      </c>
      <c r="H21" s="27">
        <f t="shared" si="2"/>
        <v>5475.5676393999993</v>
      </c>
      <c r="I21" s="27">
        <f t="shared" si="2"/>
        <v>5851.418748000001</v>
      </c>
      <c r="J21" s="27">
        <f t="shared" si="2"/>
        <v>11424.395304180651</v>
      </c>
      <c r="K21" s="27">
        <f t="shared" si="2"/>
        <v>14900.98103051</v>
      </c>
      <c r="L21" s="27">
        <f t="shared" si="2"/>
        <v>15661.052193443998</v>
      </c>
      <c r="M21" s="27">
        <f t="shared" si="2"/>
        <v>15275.385284955</v>
      </c>
      <c r="N21" s="27">
        <f t="shared" si="2"/>
        <v>15408.838285050002</v>
      </c>
      <c r="O21" s="27">
        <f t="shared" si="2"/>
        <v>14807.651338234</v>
      </c>
      <c r="P21" s="27">
        <f t="shared" si="2"/>
        <v>15609.489224499999</v>
      </c>
      <c r="Q21" s="27">
        <f t="shared" si="2"/>
        <v>16348.059556625001</v>
      </c>
      <c r="R21" s="27">
        <f t="shared" si="2"/>
        <v>17220.952079055944</v>
      </c>
      <c r="S21" s="28"/>
      <c r="T21" s="29">
        <f t="shared" ref="T21:T33" si="3">R21/R$53*100</f>
        <v>21.682069104685581</v>
      </c>
    </row>
    <row r="22" spans="2:20" ht="14.25" customHeight="1" x14ac:dyDescent="0.25">
      <c r="B22" s="9">
        <v>4</v>
      </c>
      <c r="C22" s="20"/>
      <c r="D22" s="7" t="s">
        <v>26</v>
      </c>
      <c r="E22" s="13">
        <v>106</v>
      </c>
      <c r="F22" s="13">
        <v>110</v>
      </c>
      <c r="G22" s="13">
        <v>495</v>
      </c>
      <c r="H22" s="13">
        <v>814.86763940000003</v>
      </c>
      <c r="I22" s="13">
        <v>1612.0950889999999</v>
      </c>
      <c r="J22" s="13">
        <v>3345.6103214079653</v>
      </c>
      <c r="K22" s="13">
        <v>4030.8463257600001</v>
      </c>
      <c r="L22" s="13">
        <v>4101.3158907099996</v>
      </c>
      <c r="M22" s="13">
        <v>4018.6746682899998</v>
      </c>
      <c r="N22" s="13">
        <v>4449.8316809200005</v>
      </c>
      <c r="O22" s="13">
        <v>4165.7310730899999</v>
      </c>
      <c r="P22" s="13">
        <v>4679.6927759999999</v>
      </c>
      <c r="Q22" s="13">
        <v>4902.6940560000003</v>
      </c>
      <c r="R22" s="13">
        <v>5535.1415892240002</v>
      </c>
      <c r="S22" s="11"/>
      <c r="T22" s="4">
        <f t="shared" si="3"/>
        <v>6.9690294642729818</v>
      </c>
    </row>
    <row r="23" spans="2:20" ht="14.25" customHeight="1" x14ac:dyDescent="0.25">
      <c r="B23" s="9">
        <v>7</v>
      </c>
      <c r="C23" s="20"/>
      <c r="D23" s="7" t="s">
        <v>66</v>
      </c>
      <c r="E23" s="13" t="s">
        <v>83</v>
      </c>
      <c r="F23" s="13" t="s">
        <v>83</v>
      </c>
      <c r="G23" s="13">
        <v>87</v>
      </c>
      <c r="H23" s="13">
        <v>599</v>
      </c>
      <c r="I23" s="13">
        <v>718</v>
      </c>
      <c r="J23" s="13">
        <v>1440.06753607357</v>
      </c>
      <c r="K23" s="13">
        <v>2533.910907</v>
      </c>
      <c r="L23" s="13">
        <v>2696.9617229999999</v>
      </c>
      <c r="M23" s="13">
        <v>2787.954663</v>
      </c>
      <c r="N23" s="13">
        <v>2707.2463899999998</v>
      </c>
      <c r="O23" s="13">
        <v>2636.5398650000002</v>
      </c>
      <c r="P23" s="13">
        <v>2725.0626560000001</v>
      </c>
      <c r="Q23" s="13">
        <v>2883.8865919999998</v>
      </c>
      <c r="R23" s="13">
        <v>2974.0997206402194</v>
      </c>
      <c r="S23" s="11"/>
      <c r="T23" s="4">
        <f t="shared" si="3"/>
        <v>3.7445453289178641</v>
      </c>
    </row>
    <row r="24" spans="2:20" ht="14.25" customHeight="1" x14ac:dyDescent="0.25">
      <c r="B24" s="9">
        <v>8</v>
      </c>
      <c r="C24" s="20"/>
      <c r="D24" s="7" t="s">
        <v>28</v>
      </c>
      <c r="E24" s="13" t="s">
        <v>83</v>
      </c>
      <c r="F24" s="13" t="s">
        <v>83</v>
      </c>
      <c r="G24" s="13">
        <v>51</v>
      </c>
      <c r="H24" s="13">
        <v>386</v>
      </c>
      <c r="I24" s="13">
        <v>1325.58</v>
      </c>
      <c r="J24" s="13">
        <v>2460</v>
      </c>
      <c r="K24" s="13">
        <v>2599.0270381999999</v>
      </c>
      <c r="L24" s="13">
        <v>2680.596330546</v>
      </c>
      <c r="M24" s="13">
        <v>2476.2259618049998</v>
      </c>
      <c r="N24" s="13">
        <v>2458.8030889209999</v>
      </c>
      <c r="O24" s="13">
        <v>2472.4493889099999</v>
      </c>
      <c r="P24" s="13">
        <v>2387.555883</v>
      </c>
      <c r="Q24" s="13">
        <v>2612.0485140000001</v>
      </c>
      <c r="R24" s="13">
        <v>2719.1425030739997</v>
      </c>
      <c r="S24" s="11"/>
      <c r="T24" s="4">
        <f t="shared" si="3"/>
        <v>3.4235410090270806</v>
      </c>
    </row>
    <row r="25" spans="2:20" ht="14.25" customHeight="1" x14ac:dyDescent="0.25">
      <c r="B25" s="9">
        <v>9</v>
      </c>
      <c r="C25" s="20"/>
      <c r="D25" s="7" t="s">
        <v>67</v>
      </c>
      <c r="E25" s="13">
        <v>111</v>
      </c>
      <c r="F25" s="13">
        <v>40</v>
      </c>
      <c r="G25" s="13">
        <v>573</v>
      </c>
      <c r="H25" s="13">
        <v>3314</v>
      </c>
      <c r="I25" s="13">
        <v>1647</v>
      </c>
      <c r="J25" s="13">
        <v>2805.3580000000002</v>
      </c>
      <c r="K25" s="13">
        <v>3082.8018665</v>
      </c>
      <c r="L25" s="13">
        <v>3214.6022429999998</v>
      </c>
      <c r="M25" s="13">
        <v>2784.0720550000001</v>
      </c>
      <c r="N25" s="13">
        <v>2717.6750686999999</v>
      </c>
      <c r="O25" s="13">
        <v>2647.9085128000002</v>
      </c>
      <c r="P25" s="13">
        <v>2896.909952</v>
      </c>
      <c r="Q25" s="13">
        <v>2739.7866239999998</v>
      </c>
      <c r="R25" s="13">
        <v>2660.3328119039998</v>
      </c>
      <c r="S25" s="11"/>
      <c r="T25" s="4">
        <f t="shared" si="3"/>
        <v>3.3494965669939396</v>
      </c>
    </row>
    <row r="26" spans="2:20" ht="14.25" customHeight="1" x14ac:dyDescent="0.25">
      <c r="B26" s="9">
        <v>13</v>
      </c>
      <c r="C26" s="20"/>
      <c r="D26" s="7" t="s">
        <v>30</v>
      </c>
      <c r="E26" s="13">
        <v>1.4</v>
      </c>
      <c r="F26" s="13">
        <v>6</v>
      </c>
      <c r="G26" s="13">
        <v>4.5999999999999996</v>
      </c>
      <c r="H26" s="13">
        <v>7.4</v>
      </c>
      <c r="I26" s="13">
        <v>126.8</v>
      </c>
      <c r="J26" s="13">
        <v>337.04005669911402</v>
      </c>
      <c r="K26" s="13">
        <v>960.21274674999995</v>
      </c>
      <c r="L26" s="13">
        <v>1042.99664656</v>
      </c>
      <c r="M26" s="13">
        <v>1110.5321468099999</v>
      </c>
      <c r="N26" s="13">
        <v>1201.3394787300001</v>
      </c>
      <c r="O26" s="13">
        <v>1176.9662484300002</v>
      </c>
      <c r="P26" s="13">
        <v>1190.9581740000001</v>
      </c>
      <c r="Q26" s="13">
        <v>1217.183691</v>
      </c>
      <c r="R26" s="13">
        <v>1265.9218623548795</v>
      </c>
      <c r="S26" s="11"/>
      <c r="T26" s="4">
        <f t="shared" si="3"/>
        <v>1.5938610812402574</v>
      </c>
    </row>
    <row r="27" spans="2:20" ht="14.25" customHeight="1" x14ac:dyDescent="0.25">
      <c r="B27" s="9">
        <v>14</v>
      </c>
      <c r="C27" s="20"/>
      <c r="D27" s="7" t="s">
        <v>31</v>
      </c>
      <c r="E27" s="13">
        <v>52.1</v>
      </c>
      <c r="F27" s="13">
        <v>9.6</v>
      </c>
      <c r="G27" s="13">
        <v>33.799999999999997</v>
      </c>
      <c r="H27" s="13">
        <v>287</v>
      </c>
      <c r="I27" s="13">
        <v>278</v>
      </c>
      <c r="J27" s="13">
        <v>161.30000000000001</v>
      </c>
      <c r="K27" s="13">
        <v>409.88499999999999</v>
      </c>
      <c r="L27" s="13">
        <v>540.66999999999996</v>
      </c>
      <c r="M27" s="13">
        <v>634.1</v>
      </c>
      <c r="N27" s="13">
        <v>623.28</v>
      </c>
      <c r="O27" s="13">
        <v>506.64</v>
      </c>
      <c r="P27" s="13">
        <v>553.64038400000004</v>
      </c>
      <c r="Q27" s="13">
        <v>656.85836800000004</v>
      </c>
      <c r="R27" s="13">
        <v>685.04537266752345</v>
      </c>
      <c r="S27" s="11"/>
      <c r="T27" s="4">
        <f t="shared" si="3"/>
        <v>0.86250754556635323</v>
      </c>
    </row>
    <row r="28" spans="2:20" ht="14.25" customHeight="1" x14ac:dyDescent="0.25">
      <c r="B28" s="9">
        <v>16</v>
      </c>
      <c r="C28" s="20"/>
      <c r="D28" s="7" t="s">
        <v>32</v>
      </c>
      <c r="E28" s="13">
        <v>56</v>
      </c>
      <c r="F28" s="13">
        <v>27</v>
      </c>
      <c r="G28" s="13" t="s">
        <v>83</v>
      </c>
      <c r="H28" s="13">
        <v>63.6</v>
      </c>
      <c r="I28" s="13">
        <v>86.343659000000002</v>
      </c>
      <c r="J28" s="13">
        <v>432.09</v>
      </c>
      <c r="K28" s="13">
        <v>644.30074000000002</v>
      </c>
      <c r="L28" s="13">
        <v>697.37957510000001</v>
      </c>
      <c r="M28" s="13">
        <v>576.48305160000007</v>
      </c>
      <c r="N28" s="13">
        <v>533.78060570000002</v>
      </c>
      <c r="O28" s="13">
        <v>505.34689170000001</v>
      </c>
      <c r="P28" s="13">
        <v>494.433536</v>
      </c>
      <c r="Q28" s="13">
        <v>541.72686399999998</v>
      </c>
      <c r="R28" s="13">
        <v>560.45035251650472</v>
      </c>
      <c r="S28" s="11"/>
      <c r="T28" s="4">
        <f t="shared" si="3"/>
        <v>0.70563597280937385</v>
      </c>
    </row>
    <row r="29" spans="2:20" ht="14.25" customHeight="1" x14ac:dyDescent="0.25">
      <c r="B29" s="9">
        <v>18</v>
      </c>
      <c r="C29" s="20"/>
      <c r="D29" s="7" t="s">
        <v>33</v>
      </c>
      <c r="E29" s="13" t="s">
        <v>83</v>
      </c>
      <c r="F29" s="13" t="s">
        <v>83</v>
      </c>
      <c r="G29" s="13" t="s">
        <v>83</v>
      </c>
      <c r="H29" s="13">
        <v>1.7</v>
      </c>
      <c r="I29" s="13">
        <v>27.3</v>
      </c>
      <c r="J29" s="13">
        <v>201.28899999999999</v>
      </c>
      <c r="K29" s="13">
        <v>367.80540630000002</v>
      </c>
      <c r="L29" s="13">
        <v>412.2</v>
      </c>
      <c r="M29" s="13">
        <v>469.25840549999998</v>
      </c>
      <c r="N29" s="13">
        <v>328.15265849999997</v>
      </c>
      <c r="O29" s="13">
        <v>329.65810489999996</v>
      </c>
      <c r="P29" s="13">
        <v>293.50550399999997</v>
      </c>
      <c r="Q29" s="13">
        <v>293.50550399999997</v>
      </c>
      <c r="R29" s="13">
        <v>302.80178946618798</v>
      </c>
      <c r="S29" s="11"/>
      <c r="T29" s="4">
        <f t="shared" si="3"/>
        <v>0.38124310979374476</v>
      </c>
    </row>
    <row r="30" spans="2:20" ht="14.25" customHeight="1" x14ac:dyDescent="0.25">
      <c r="B30" s="9">
        <v>19</v>
      </c>
      <c r="C30" s="20"/>
      <c r="D30" s="7" t="s">
        <v>68</v>
      </c>
      <c r="E30" s="13" t="s">
        <v>83</v>
      </c>
      <c r="F30" s="13">
        <v>1</v>
      </c>
      <c r="G30" s="13">
        <v>1</v>
      </c>
      <c r="H30" s="13">
        <v>2</v>
      </c>
      <c r="I30" s="13">
        <v>17</v>
      </c>
      <c r="J30" s="13">
        <v>148</v>
      </c>
      <c r="K30" s="13">
        <v>143</v>
      </c>
      <c r="L30" s="13">
        <v>138</v>
      </c>
      <c r="M30" s="13">
        <v>118</v>
      </c>
      <c r="N30" s="13">
        <v>120</v>
      </c>
      <c r="O30" s="13">
        <v>128</v>
      </c>
      <c r="P30" s="13">
        <v>161</v>
      </c>
      <c r="Q30" s="13">
        <v>279</v>
      </c>
      <c r="R30" s="13">
        <v>288.75334193874943</v>
      </c>
      <c r="S30" s="11"/>
      <c r="T30" s="4">
        <f t="shared" si="3"/>
        <v>0.3635553879590197</v>
      </c>
    </row>
    <row r="31" spans="2:20" ht="14.25" customHeight="1" x14ac:dyDescent="0.25">
      <c r="B31" s="9">
        <v>22</v>
      </c>
      <c r="C31" s="20"/>
      <c r="D31" s="7" t="s">
        <v>35</v>
      </c>
      <c r="E31" s="13" t="s">
        <v>83</v>
      </c>
      <c r="F31" s="13" t="s">
        <v>83</v>
      </c>
      <c r="G31" s="13" t="s">
        <v>83</v>
      </c>
      <c r="H31" s="13" t="s">
        <v>83</v>
      </c>
      <c r="I31" s="13" t="s">
        <v>83</v>
      </c>
      <c r="J31" s="13">
        <v>76.740390000000005</v>
      </c>
      <c r="K31" s="13">
        <v>124.89100000000001</v>
      </c>
      <c r="L31" s="13">
        <v>128.83600000000001</v>
      </c>
      <c r="M31" s="13">
        <v>121.7621577</v>
      </c>
      <c r="N31" s="13">
        <v>124.4401337</v>
      </c>
      <c r="O31" s="13">
        <v>123.77208279999999</v>
      </c>
      <c r="P31" s="13">
        <v>115.839928</v>
      </c>
      <c r="Q31" s="13">
        <v>115.97364</v>
      </c>
      <c r="R31" s="13">
        <v>120.27225000978638</v>
      </c>
      <c r="S31" s="11"/>
      <c r="T31" s="4">
        <f t="shared" si="3"/>
        <v>0.15142898163335269</v>
      </c>
    </row>
    <row r="32" spans="2:20" ht="14.25" customHeight="1" x14ac:dyDescent="0.25">
      <c r="B32" s="9">
        <v>24</v>
      </c>
      <c r="C32" s="20"/>
      <c r="D32" s="7" t="s">
        <v>36</v>
      </c>
      <c r="E32" s="13" t="s">
        <v>83</v>
      </c>
      <c r="F32" s="13">
        <v>1</v>
      </c>
      <c r="G32" s="13">
        <v>0.4</v>
      </c>
      <c r="H32" s="13" t="s">
        <v>83</v>
      </c>
      <c r="I32" s="13">
        <v>13.3</v>
      </c>
      <c r="J32" s="13">
        <v>13</v>
      </c>
      <c r="K32" s="13" t="s">
        <v>83</v>
      </c>
      <c r="L32" s="13" t="s">
        <v>83</v>
      </c>
      <c r="M32" s="13">
        <v>170.26468449999999</v>
      </c>
      <c r="N32" s="13">
        <v>136.5727626</v>
      </c>
      <c r="O32" s="13">
        <v>105.805362</v>
      </c>
      <c r="P32" s="13">
        <v>104.184872</v>
      </c>
      <c r="Q32" s="13">
        <v>103.90215999999999</v>
      </c>
      <c r="R32" s="13">
        <v>107.4457854039031</v>
      </c>
      <c r="S32" s="11"/>
      <c r="T32" s="4">
        <f t="shared" si="3"/>
        <v>0.13527979948146723</v>
      </c>
    </row>
    <row r="33" spans="2:20" ht="14.25" customHeight="1" x14ac:dyDescent="0.25">
      <c r="B33" s="9">
        <v>34</v>
      </c>
      <c r="C33" s="20"/>
      <c r="D33" s="7" t="s">
        <v>69</v>
      </c>
      <c r="E33" s="13">
        <v>6</v>
      </c>
      <c r="F33" s="13">
        <v>4.5</v>
      </c>
      <c r="G33" s="13">
        <v>0.5</v>
      </c>
      <c r="H33" s="13" t="s">
        <v>83</v>
      </c>
      <c r="I33" s="13" t="s">
        <v>83</v>
      </c>
      <c r="J33" s="13">
        <v>3.9</v>
      </c>
      <c r="K33" s="13">
        <v>4.3</v>
      </c>
      <c r="L33" s="13">
        <v>7.4937845279999999</v>
      </c>
      <c r="M33" s="13">
        <v>8.0574907499999995</v>
      </c>
      <c r="N33" s="13">
        <v>7.7164172789999999</v>
      </c>
      <c r="O33" s="13">
        <v>8.8338086039999997</v>
      </c>
      <c r="P33" s="13">
        <v>6.7055594999999997</v>
      </c>
      <c r="Q33" s="13">
        <v>1.493543625</v>
      </c>
      <c r="R33" s="13">
        <v>1.5446998561848111</v>
      </c>
      <c r="S33" s="11"/>
      <c r="T33" s="4">
        <f t="shared" si="3"/>
        <v>1.9448569901387824E-3</v>
      </c>
    </row>
    <row r="34" spans="2:20" ht="14.25" customHeight="1" x14ac:dyDescent="0.25">
      <c r="B34" s="9"/>
      <c r="C34" s="20"/>
      <c r="D34" s="7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1"/>
      <c r="T34" s="4"/>
    </row>
    <row r="35" spans="2:20" s="30" customFormat="1" ht="14.25" customHeight="1" x14ac:dyDescent="0.25">
      <c r="B35" s="24"/>
      <c r="C35" s="25" t="s">
        <v>80</v>
      </c>
      <c r="D35" s="26"/>
      <c r="E35" s="27">
        <f>SUM(E36:E38)</f>
        <v>384.5</v>
      </c>
      <c r="F35" s="27">
        <f t="shared" ref="F35:R35" si="4">SUM(F36:F38)</f>
        <v>483.28</v>
      </c>
      <c r="G35" s="27">
        <f t="shared" si="4"/>
        <v>543.5</v>
      </c>
      <c r="H35" s="27">
        <f t="shared" si="4"/>
        <v>1492.5</v>
      </c>
      <c r="I35" s="27">
        <f t="shared" si="4"/>
        <v>3310.2</v>
      </c>
      <c r="J35" s="27">
        <f t="shared" si="4"/>
        <v>5466.9827670155864</v>
      </c>
      <c r="K35" s="27">
        <f t="shared" si="4"/>
        <v>7387.2505464000005</v>
      </c>
      <c r="L35" s="27">
        <f t="shared" si="4"/>
        <v>7897.6731543299993</v>
      </c>
      <c r="M35" s="27">
        <f t="shared" si="4"/>
        <v>8041.3091672999999</v>
      </c>
      <c r="N35" s="27">
        <f t="shared" si="4"/>
        <v>8438.382815500001</v>
      </c>
      <c r="O35" s="27">
        <f t="shared" si="4"/>
        <v>9056.2189404000001</v>
      </c>
      <c r="P35" s="27">
        <f t="shared" si="4"/>
        <v>9752.99424</v>
      </c>
      <c r="Q35" s="27">
        <f t="shared" si="4"/>
        <v>10301.076384</v>
      </c>
      <c r="R35" s="27">
        <f t="shared" si="4"/>
        <v>10646.37808286626</v>
      </c>
      <c r="S35" s="28"/>
      <c r="T35" s="29">
        <f>R35/R$53*100</f>
        <v>13.404340494510608</v>
      </c>
    </row>
    <row r="36" spans="2:20" ht="14.25" customHeight="1" x14ac:dyDescent="0.25">
      <c r="B36" s="9">
        <v>3</v>
      </c>
      <c r="C36" s="20"/>
      <c r="D36" s="7" t="s">
        <v>70</v>
      </c>
      <c r="E36" s="13">
        <v>183</v>
      </c>
      <c r="F36" s="13">
        <v>242</v>
      </c>
      <c r="G36" s="13">
        <v>315</v>
      </c>
      <c r="H36" s="13">
        <v>839.7</v>
      </c>
      <c r="I36" s="13">
        <v>1840</v>
      </c>
      <c r="J36" s="13">
        <v>2719.2</v>
      </c>
      <c r="K36" s="13">
        <v>3887</v>
      </c>
      <c r="L36" s="13">
        <v>4240.7</v>
      </c>
      <c r="M36" s="13">
        <v>4262.1000000000004</v>
      </c>
      <c r="N36" s="13">
        <v>4485.5</v>
      </c>
      <c r="O36" s="13">
        <v>4810.3999999999996</v>
      </c>
      <c r="P36" s="13">
        <v>5196.2000639999997</v>
      </c>
      <c r="Q36" s="13">
        <v>5509.0000639999998</v>
      </c>
      <c r="R36" s="13">
        <v>5696.2135811679709</v>
      </c>
      <c r="S36" s="11"/>
      <c r="T36" s="4">
        <f>R36/R$53*100</f>
        <v>7.1718274306180563</v>
      </c>
    </row>
    <row r="37" spans="2:20" ht="14.25" customHeight="1" x14ac:dyDescent="0.25">
      <c r="B37" s="9">
        <v>10</v>
      </c>
      <c r="C37" s="20"/>
      <c r="D37" s="7" t="s">
        <v>40</v>
      </c>
      <c r="E37" s="13">
        <v>95.5</v>
      </c>
      <c r="F37" s="13">
        <v>145.5</v>
      </c>
      <c r="G37" s="13">
        <v>228.5</v>
      </c>
      <c r="H37" s="13">
        <v>652.79999999999995</v>
      </c>
      <c r="I37" s="13">
        <v>892.2</v>
      </c>
      <c r="J37" s="13">
        <v>1761.6287670155868</v>
      </c>
      <c r="K37" s="13">
        <v>2026.4458254000001</v>
      </c>
      <c r="L37" s="13">
        <v>2105.6067603299998</v>
      </c>
      <c r="M37" s="13">
        <v>2166.8831173000003</v>
      </c>
      <c r="N37" s="13">
        <v>2171.8875415000002</v>
      </c>
      <c r="O37" s="13">
        <v>2268.7850143999999</v>
      </c>
      <c r="P37" s="13">
        <v>2361.233984</v>
      </c>
      <c r="Q37" s="13">
        <v>2433.4228800000001</v>
      </c>
      <c r="R37" s="13">
        <v>2487.8100900410645</v>
      </c>
      <c r="S37" s="11"/>
      <c r="T37" s="4">
        <f>R37/R$53*100</f>
        <v>3.1322815396023946</v>
      </c>
    </row>
    <row r="38" spans="2:20" ht="14.25" customHeight="1" x14ac:dyDescent="0.25">
      <c r="B38" s="9">
        <v>11</v>
      </c>
      <c r="C38" s="20"/>
      <c r="D38" s="7" t="s">
        <v>71</v>
      </c>
      <c r="E38" s="13">
        <v>106</v>
      </c>
      <c r="F38" s="13">
        <v>95.78</v>
      </c>
      <c r="G38" s="13" t="s">
        <v>83</v>
      </c>
      <c r="H38" s="13" t="s">
        <v>83</v>
      </c>
      <c r="I38" s="13">
        <v>578</v>
      </c>
      <c r="J38" s="13">
        <v>986.154</v>
      </c>
      <c r="K38" s="13">
        <v>1473.804721</v>
      </c>
      <c r="L38" s="13">
        <v>1551.3663939999999</v>
      </c>
      <c r="M38" s="13">
        <v>1612.3260499999999</v>
      </c>
      <c r="N38" s="13">
        <v>1780.9952740000001</v>
      </c>
      <c r="O38" s="13">
        <v>1977.0339260000001</v>
      </c>
      <c r="P38" s="13">
        <v>2195.5601919999999</v>
      </c>
      <c r="Q38" s="13">
        <v>2358.65344</v>
      </c>
      <c r="R38" s="13">
        <v>2462.3544116572252</v>
      </c>
      <c r="S38" s="11"/>
      <c r="T38" s="4">
        <f>R38/R$53*100</f>
        <v>3.1002315242901575</v>
      </c>
    </row>
    <row r="39" spans="2:20" ht="14.25" customHeight="1" x14ac:dyDescent="0.25">
      <c r="B39" s="9"/>
      <c r="C39" s="20"/>
      <c r="D39" s="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1"/>
      <c r="T39" s="4"/>
    </row>
    <row r="40" spans="2:20" s="30" customFormat="1" ht="14.25" customHeight="1" x14ac:dyDescent="0.25">
      <c r="B40" s="24"/>
      <c r="C40" s="25" t="s">
        <v>81</v>
      </c>
      <c r="D40" s="26"/>
      <c r="E40" s="27">
        <f t="shared" ref="E40:Q40" si="5">SUM(E41:E51)</f>
        <v>24.492592590000001</v>
      </c>
      <c r="F40" s="27">
        <f t="shared" si="5"/>
        <v>23.619085429999998</v>
      </c>
      <c r="G40" s="27">
        <f t="shared" si="5"/>
        <v>136.743791555</v>
      </c>
      <c r="H40" s="27">
        <f t="shared" si="5"/>
        <v>211.79865573499995</v>
      </c>
      <c r="I40" s="27">
        <f t="shared" si="5"/>
        <v>320.34780791800006</v>
      </c>
      <c r="J40" s="27">
        <f t="shared" si="5"/>
        <v>334.33619211849549</v>
      </c>
      <c r="K40" s="27">
        <f t="shared" si="5"/>
        <v>354.38534583769996</v>
      </c>
      <c r="L40" s="27">
        <f t="shared" si="5"/>
        <v>658.34803744409999</v>
      </c>
      <c r="M40" s="27">
        <f t="shared" si="5"/>
        <v>629.01550846170005</v>
      </c>
      <c r="N40" s="27">
        <f t="shared" si="5"/>
        <v>633.98640324769997</v>
      </c>
      <c r="O40" s="27">
        <f t="shared" si="5"/>
        <v>645.08985366469983</v>
      </c>
      <c r="P40" s="27">
        <f t="shared" si="5"/>
        <v>653.74310932969991</v>
      </c>
      <c r="Q40" s="27">
        <f t="shared" si="5"/>
        <v>657.05961308087956</v>
      </c>
      <c r="R40" s="27">
        <f>SUM(R41:R51)</f>
        <v>675.94994758098687</v>
      </c>
      <c r="S40" s="28"/>
      <c r="T40" s="29">
        <f>R40/R$53*100</f>
        <v>0.85105593508875244</v>
      </c>
    </row>
    <row r="41" spans="2:20" ht="14.25" customHeight="1" x14ac:dyDescent="0.25">
      <c r="B41" s="9">
        <v>20</v>
      </c>
      <c r="C41" s="20"/>
      <c r="D41" s="7" t="s">
        <v>72</v>
      </c>
      <c r="E41" s="13" t="s">
        <v>83</v>
      </c>
      <c r="F41" s="13" t="s">
        <v>83</v>
      </c>
      <c r="G41" s="13" t="s">
        <v>83</v>
      </c>
      <c r="H41" s="13" t="s">
        <v>83</v>
      </c>
      <c r="I41" s="13" t="s">
        <v>83</v>
      </c>
      <c r="J41" s="13" t="s">
        <v>83</v>
      </c>
      <c r="K41" s="13" t="s">
        <v>83</v>
      </c>
      <c r="L41" s="13">
        <v>150.12849163999999</v>
      </c>
      <c r="M41" s="13">
        <v>135.96648046000001</v>
      </c>
      <c r="N41" s="13">
        <v>133.05586592</v>
      </c>
      <c r="O41" s="13">
        <v>143.30167598000003</v>
      </c>
      <c r="P41" s="13">
        <v>142.37430000000001</v>
      </c>
      <c r="Q41" s="13">
        <v>148.41899599999999</v>
      </c>
      <c r="R41" s="13">
        <v>153.69039234013124</v>
      </c>
      <c r="S41" s="11"/>
      <c r="T41" s="4">
        <f>R41/R$53*100</f>
        <v>0.19350415076630556</v>
      </c>
    </row>
    <row r="42" spans="2:20" ht="14.25" customHeight="1" x14ac:dyDescent="0.25">
      <c r="B42" s="9">
        <v>21</v>
      </c>
      <c r="C42" s="20"/>
      <c r="D42" s="7" t="s">
        <v>73</v>
      </c>
      <c r="E42" s="13">
        <v>6</v>
      </c>
      <c r="F42" s="13">
        <v>3.3061224299999998</v>
      </c>
      <c r="G42" s="13">
        <v>3.3882352999999998</v>
      </c>
      <c r="H42" s="13">
        <v>31.507469799999999</v>
      </c>
      <c r="I42" s="13">
        <v>38.100002000000003</v>
      </c>
      <c r="J42" s="13">
        <v>92.4</v>
      </c>
      <c r="K42" s="13">
        <v>90.9</v>
      </c>
      <c r="L42" s="13">
        <v>126.068</v>
      </c>
      <c r="M42" s="13">
        <v>126.068</v>
      </c>
      <c r="N42" s="13">
        <v>126.068</v>
      </c>
      <c r="O42" s="13">
        <v>136.18821019999999</v>
      </c>
      <c r="P42" s="13">
        <v>152.53979200000001</v>
      </c>
      <c r="Q42" s="13">
        <v>144.417744</v>
      </c>
      <c r="R42" s="13">
        <v>148.86156491522948</v>
      </c>
      <c r="S42" s="11"/>
      <c r="T42" s="4">
        <f t="shared" ref="T42:T49" si="6">R42/R$53*100</f>
        <v>0.18742440735602947</v>
      </c>
    </row>
    <row r="43" spans="2:20" ht="14.25" customHeight="1" x14ac:dyDescent="0.25">
      <c r="B43" s="9">
        <v>23</v>
      </c>
      <c r="C43" s="20"/>
      <c r="D43" s="7" t="s">
        <v>45</v>
      </c>
      <c r="E43" s="13">
        <v>9.1</v>
      </c>
      <c r="F43" s="13">
        <v>8.15</v>
      </c>
      <c r="G43" s="13">
        <v>37.9</v>
      </c>
      <c r="H43" s="13">
        <v>60.9</v>
      </c>
      <c r="I43" s="13">
        <v>115</v>
      </c>
      <c r="J43" s="13">
        <v>94.455423799999991</v>
      </c>
      <c r="K43" s="13">
        <v>81.868796200000006</v>
      </c>
      <c r="L43" s="13">
        <v>147.29326619999998</v>
      </c>
      <c r="M43" s="13">
        <v>121.10839572999998</v>
      </c>
      <c r="N43" s="13">
        <v>108.31719028999998</v>
      </c>
      <c r="O43" s="13">
        <v>108.31719028999998</v>
      </c>
      <c r="P43" s="13">
        <v>108.31719028999998</v>
      </c>
      <c r="Q43" s="13">
        <v>108.31719028999998</v>
      </c>
      <c r="R43" s="13">
        <v>109.83568163267991</v>
      </c>
      <c r="S43" s="11"/>
      <c r="T43" s="4">
        <f t="shared" si="6"/>
        <v>0.13828880240694352</v>
      </c>
    </row>
    <row r="44" spans="2:20" ht="14.25" customHeight="1" x14ac:dyDescent="0.25">
      <c r="B44" s="9">
        <v>26</v>
      </c>
      <c r="C44" s="20"/>
      <c r="D44" s="7" t="s">
        <v>74</v>
      </c>
      <c r="E44" s="13" t="s">
        <v>83</v>
      </c>
      <c r="F44" s="13" t="s">
        <v>83</v>
      </c>
      <c r="G44" s="13" t="s">
        <v>83</v>
      </c>
      <c r="H44" s="13" t="s">
        <v>83</v>
      </c>
      <c r="I44" s="13" t="s">
        <v>83</v>
      </c>
      <c r="J44" s="13" t="s">
        <v>83</v>
      </c>
      <c r="K44" s="13" t="s">
        <v>83</v>
      </c>
      <c r="L44" s="13">
        <v>54.083798879999996</v>
      </c>
      <c r="M44" s="13">
        <v>55.66480447</v>
      </c>
      <c r="N44" s="13">
        <v>72.547486039999995</v>
      </c>
      <c r="O44" s="13">
        <v>62.16759776</v>
      </c>
      <c r="P44" s="13">
        <v>55.117317999999997</v>
      </c>
      <c r="Q44" s="13">
        <v>60.899442000000001</v>
      </c>
      <c r="R44" s="13">
        <v>62.983131011801909</v>
      </c>
      <c r="S44" s="11"/>
      <c r="T44" s="4">
        <f t="shared" si="6"/>
        <v>7.9299018588420409E-2</v>
      </c>
    </row>
    <row r="45" spans="2:20" ht="14.25" customHeight="1" x14ac:dyDescent="0.25">
      <c r="B45" s="9">
        <v>27</v>
      </c>
      <c r="C45" s="20"/>
      <c r="D45" s="7" t="s">
        <v>75</v>
      </c>
      <c r="E45" s="13">
        <v>0.79259258999999993</v>
      </c>
      <c r="F45" s="13">
        <v>1.0629630000000001</v>
      </c>
      <c r="G45" s="13">
        <v>19.285185619999996</v>
      </c>
      <c r="H45" s="13">
        <v>20.229630069999999</v>
      </c>
      <c r="I45" s="13">
        <v>27.096296759999998</v>
      </c>
      <c r="J45" s="13">
        <v>30.266233333333361</v>
      </c>
      <c r="K45" s="13">
        <v>47.033062217800001</v>
      </c>
      <c r="L45" s="13">
        <v>44.674842966699998</v>
      </c>
      <c r="M45" s="13">
        <v>51.049481111899993</v>
      </c>
      <c r="N45" s="13">
        <v>51.570135921899997</v>
      </c>
      <c r="O45" s="13">
        <v>51.570135921899997</v>
      </c>
      <c r="P45" s="13">
        <v>51.570135921899997</v>
      </c>
      <c r="Q45" s="13">
        <v>51.570135921899997</v>
      </c>
      <c r="R45" s="13">
        <v>52.872498240004717</v>
      </c>
      <c r="S45" s="11"/>
      <c r="T45" s="4">
        <f t="shared" si="6"/>
        <v>6.6569209142122762E-2</v>
      </c>
    </row>
    <row r="46" spans="2:20" ht="14.25" customHeight="1" x14ac:dyDescent="0.25">
      <c r="B46" s="9">
        <v>28</v>
      </c>
      <c r="C46" s="20"/>
      <c r="D46" s="7" t="s">
        <v>76</v>
      </c>
      <c r="E46" s="13" t="s">
        <v>83</v>
      </c>
      <c r="F46" s="13" t="s">
        <v>83</v>
      </c>
      <c r="G46" s="13">
        <v>15.62962959</v>
      </c>
      <c r="H46" s="13">
        <v>17.170370210000002</v>
      </c>
      <c r="I46" s="13">
        <v>22.48148153</v>
      </c>
      <c r="J46" s="13">
        <v>22.417496296296314</v>
      </c>
      <c r="K46" s="13">
        <v>29.055700739999999</v>
      </c>
      <c r="L46" s="13">
        <v>29.236378513999998</v>
      </c>
      <c r="M46" s="13">
        <v>31.109081115999999</v>
      </c>
      <c r="N46" s="13">
        <v>31.587707403</v>
      </c>
      <c r="O46" s="13">
        <v>31.587707403</v>
      </c>
      <c r="P46" s="13">
        <v>31.587707403</v>
      </c>
      <c r="Q46" s="13">
        <v>31.587707403</v>
      </c>
      <c r="R46" s="13">
        <v>32.473813199441686</v>
      </c>
      <c r="S46" s="11"/>
      <c r="T46" s="4">
        <f t="shared" si="6"/>
        <v>4.0886209929082165E-2</v>
      </c>
    </row>
    <row r="47" spans="2:20" ht="14.25" customHeight="1" x14ac:dyDescent="0.25">
      <c r="B47" s="9">
        <v>29</v>
      </c>
      <c r="C47" s="20"/>
      <c r="D47" s="7" t="s">
        <v>77</v>
      </c>
      <c r="E47" s="13" t="s">
        <v>83</v>
      </c>
      <c r="F47" s="13" t="s">
        <v>83</v>
      </c>
      <c r="G47" s="13">
        <v>16.111111430000001</v>
      </c>
      <c r="H47" s="13">
        <v>23.055555139999999</v>
      </c>
      <c r="I47" s="13">
        <v>26.440740841</v>
      </c>
      <c r="J47" s="13">
        <v>27.06324814814813</v>
      </c>
      <c r="K47" s="13">
        <v>28.993654448899999</v>
      </c>
      <c r="L47" s="13">
        <v>29.4444337033</v>
      </c>
      <c r="M47" s="13">
        <v>29.789458892999999</v>
      </c>
      <c r="N47" s="13">
        <v>30.146932592599999</v>
      </c>
      <c r="O47" s="13">
        <v>30.146932592599999</v>
      </c>
      <c r="P47" s="13">
        <v>30.146932592599999</v>
      </c>
      <c r="Q47" s="13">
        <v>30.146932592599999</v>
      </c>
      <c r="R47" s="13">
        <v>30.641135253571456</v>
      </c>
      <c r="S47" s="11"/>
      <c r="T47" s="4">
        <f t="shared" si="6"/>
        <v>3.8578773633656978E-2</v>
      </c>
    </row>
    <row r="48" spans="2:20" ht="14.25" customHeight="1" x14ac:dyDescent="0.25">
      <c r="B48" s="9">
        <v>30</v>
      </c>
      <c r="C48" s="20"/>
      <c r="D48" s="7" t="s">
        <v>78</v>
      </c>
      <c r="E48" s="13" t="s">
        <v>83</v>
      </c>
      <c r="F48" s="13" t="s">
        <v>83</v>
      </c>
      <c r="G48" s="13">
        <v>17.974074085000002</v>
      </c>
      <c r="H48" s="13">
        <v>37.755556185000003</v>
      </c>
      <c r="I48" s="13">
        <v>46.374074815</v>
      </c>
      <c r="J48" s="13">
        <v>26.83611111111113</v>
      </c>
      <c r="K48" s="13">
        <v>28.475102227000001</v>
      </c>
      <c r="L48" s="13">
        <v>28.948812963299996</v>
      </c>
      <c r="M48" s="13">
        <v>29.2943529637</v>
      </c>
      <c r="N48" s="13">
        <v>29.645885181099999</v>
      </c>
      <c r="O48" s="13">
        <v>29.645885181099999</v>
      </c>
      <c r="P48" s="13">
        <v>29.645885181099999</v>
      </c>
      <c r="Q48" s="13">
        <v>29.645885181099999</v>
      </c>
      <c r="R48" s="13">
        <v>30.328928918263191</v>
      </c>
      <c r="S48" s="11"/>
      <c r="T48" s="4">
        <f t="shared" si="6"/>
        <v>3.8185689714370821E-2</v>
      </c>
    </row>
    <row r="49" spans="2:20" ht="14.25" customHeight="1" x14ac:dyDescent="0.25">
      <c r="B49" s="9">
        <v>31</v>
      </c>
      <c r="C49" s="20"/>
      <c r="D49" s="7" t="s">
        <v>51</v>
      </c>
      <c r="E49" s="13">
        <v>8.6</v>
      </c>
      <c r="F49" s="13">
        <v>11.1</v>
      </c>
      <c r="G49" s="13">
        <v>13.922222230000001</v>
      </c>
      <c r="H49" s="13">
        <v>13.433333230000001</v>
      </c>
      <c r="I49" s="13">
        <v>16.307407350000002</v>
      </c>
      <c r="J49" s="13">
        <v>21.772344444444446</v>
      </c>
      <c r="K49" s="13">
        <v>22.889296296000001</v>
      </c>
      <c r="L49" s="13">
        <v>22.870140003300005</v>
      </c>
      <c r="M49" s="13">
        <v>23.248898521099999</v>
      </c>
      <c r="N49" s="13">
        <v>23.551134078099999</v>
      </c>
      <c r="O49" s="13">
        <v>23.551134078099999</v>
      </c>
      <c r="P49" s="13">
        <v>23.551134078099999</v>
      </c>
      <c r="Q49" s="13">
        <v>23.551134078099999</v>
      </c>
      <c r="R49" s="13">
        <v>24.109330192939012</v>
      </c>
      <c r="S49" s="11"/>
      <c r="T49" s="4">
        <f t="shared" si="6"/>
        <v>3.0354893324785498E-2</v>
      </c>
    </row>
    <row r="50" spans="2:20" ht="14.25" customHeight="1" x14ac:dyDescent="0.25">
      <c r="B50" s="9">
        <v>32</v>
      </c>
      <c r="C50" s="20"/>
      <c r="D50" s="7" t="s">
        <v>79</v>
      </c>
      <c r="E50" s="13" t="s">
        <v>83</v>
      </c>
      <c r="F50" s="13" t="s">
        <v>83</v>
      </c>
      <c r="G50" s="13">
        <v>12.533333300000001</v>
      </c>
      <c r="H50" s="13">
        <v>3.3333332999999996</v>
      </c>
      <c r="I50" s="13">
        <v>20.676296199999999</v>
      </c>
      <c r="J50" s="13">
        <v>18.305488888888863</v>
      </c>
      <c r="K50" s="13">
        <v>20.197666669</v>
      </c>
      <c r="L50" s="13">
        <v>20.292610004</v>
      </c>
      <c r="M50" s="13">
        <v>20.85622</v>
      </c>
      <c r="N50" s="13">
        <v>21.127350737999997</v>
      </c>
      <c r="O50" s="13">
        <v>21.127350737999997</v>
      </c>
      <c r="P50" s="13">
        <v>21.127350737999997</v>
      </c>
      <c r="Q50" s="13">
        <v>21.127350737999997</v>
      </c>
      <c r="R50" s="13">
        <v>22.597289560529539</v>
      </c>
      <c r="S50" s="11"/>
      <c r="T50" s="4">
        <f>R50/R$53*100</f>
        <v>2.8451155986077802E-2</v>
      </c>
    </row>
    <row r="51" spans="2:20" ht="14.25" customHeight="1" x14ac:dyDescent="0.25">
      <c r="B51" s="9">
        <v>33</v>
      </c>
      <c r="C51" s="20"/>
      <c r="D51" s="7" t="s">
        <v>53</v>
      </c>
      <c r="E51" s="13" t="s">
        <v>83</v>
      </c>
      <c r="F51" s="13" t="s">
        <v>83</v>
      </c>
      <c r="G51" s="13" t="s">
        <v>83</v>
      </c>
      <c r="H51" s="13">
        <v>4.4134078000000008</v>
      </c>
      <c r="I51" s="13">
        <v>7.8715084220000007</v>
      </c>
      <c r="J51" s="13">
        <v>0.81984609627324156</v>
      </c>
      <c r="K51" s="13">
        <v>4.9720670389999997</v>
      </c>
      <c r="L51" s="13">
        <v>5.3072625695000006</v>
      </c>
      <c r="M51" s="13">
        <v>4.8603351960000003</v>
      </c>
      <c r="N51" s="13">
        <v>6.3687150829999997</v>
      </c>
      <c r="O51" s="13">
        <v>7.4860335199999994</v>
      </c>
      <c r="P51" s="13">
        <v>7.7653631250000004</v>
      </c>
      <c r="Q51" s="13">
        <v>7.3770948761796582</v>
      </c>
      <c r="R51" s="13">
        <v>7.5561823163948452</v>
      </c>
      <c r="S51" s="11"/>
      <c r="T51" s="4">
        <f>R51/R$53*100</f>
        <v>9.5136242409576219E-3</v>
      </c>
    </row>
    <row r="52" spans="2:20" ht="14.25" customHeight="1" x14ac:dyDescent="0.25">
      <c r="B52" s="10"/>
      <c r="C52" s="21"/>
      <c r="D52" s="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4"/>
      <c r="T52" s="5"/>
    </row>
    <row r="53" spans="2:20" s="30" customFormat="1" ht="14.25" customHeight="1" x14ac:dyDescent="0.25">
      <c r="B53" s="32"/>
      <c r="C53" s="33"/>
      <c r="D53" s="34" t="s">
        <v>7</v>
      </c>
      <c r="E53" s="35">
        <f>E10+E12+E21+E35+E40</f>
        <v>1926.6325925899998</v>
      </c>
      <c r="F53" s="35">
        <f t="shared" ref="F53:R53" si="7">F10+F12+F21+F35+F40</f>
        <v>2612.3090854299994</v>
      </c>
      <c r="G53" s="35">
        <f t="shared" si="7"/>
        <v>5711.513455755</v>
      </c>
      <c r="H53" s="35">
        <f t="shared" si="7"/>
        <v>13414.361119834999</v>
      </c>
      <c r="I53" s="35">
        <f t="shared" si="7"/>
        <v>20346.744577918002</v>
      </c>
      <c r="J53" s="35">
        <f t="shared" si="7"/>
        <v>49078.289834265721</v>
      </c>
      <c r="K53" s="35">
        <f t="shared" si="7"/>
        <v>56887.993973327699</v>
      </c>
      <c r="L53" s="35">
        <f t="shared" si="7"/>
        <v>60661.196950768099</v>
      </c>
      <c r="M53" s="35">
        <f t="shared" si="7"/>
        <v>61224.351990296702</v>
      </c>
      <c r="N53" s="35">
        <f t="shared" si="7"/>
        <v>62550.286759707698</v>
      </c>
      <c r="O53" s="35">
        <f t="shared" si="7"/>
        <v>65249.704017648699</v>
      </c>
      <c r="P53" s="35">
        <f t="shared" si="7"/>
        <v>69170.583169329708</v>
      </c>
      <c r="Q53" s="35">
        <f t="shared" si="7"/>
        <v>74324.301609205882</v>
      </c>
      <c r="R53" s="35">
        <f t="shared" si="7"/>
        <v>79424.855607228135</v>
      </c>
      <c r="S53" s="36"/>
      <c r="T53" s="37">
        <f>R53/R$53*100</f>
        <v>100</v>
      </c>
    </row>
    <row r="54" spans="2:20" ht="12" x14ac:dyDescent="0.25">
      <c r="B54" s="3"/>
      <c r="C54" s="22"/>
      <c r="D54" s="3"/>
      <c r="S54" s="16"/>
    </row>
    <row r="55" spans="2:20" ht="12" x14ac:dyDescent="0.25">
      <c r="B55" s="3" t="s">
        <v>11</v>
      </c>
      <c r="C55" s="22"/>
      <c r="D55" s="3"/>
    </row>
    <row r="56" spans="2:20" ht="12" x14ac:dyDescent="0.25">
      <c r="B56" s="3" t="s">
        <v>61</v>
      </c>
      <c r="C56" s="22"/>
      <c r="D56" s="3"/>
    </row>
    <row r="57" spans="2:20" ht="12" x14ac:dyDescent="0.25">
      <c r="B57" s="3" t="s">
        <v>60</v>
      </c>
      <c r="C57" s="22"/>
      <c r="D57" s="3"/>
    </row>
    <row r="58" spans="2:20" ht="12" x14ac:dyDescent="0.25">
      <c r="B58" s="3" t="s">
        <v>62</v>
      </c>
      <c r="C58" s="22"/>
      <c r="D58" s="3"/>
    </row>
    <row r="59" spans="2:20" ht="12" x14ac:dyDescent="0.25">
      <c r="B59" s="3" t="s">
        <v>3</v>
      </c>
      <c r="C59" s="22"/>
      <c r="D59" s="3"/>
    </row>
    <row r="60" spans="2:20" ht="12" x14ac:dyDescent="0.25">
      <c r="B60" s="3" t="s">
        <v>8</v>
      </c>
      <c r="C60" s="22"/>
      <c r="D60" s="3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T60"/>
  <sheetViews>
    <sheetView workbookViewId="0"/>
  </sheetViews>
  <sheetFormatPr baseColWidth="10" defaultRowHeight="15" customHeight="1" x14ac:dyDescent="0.25"/>
  <cols>
    <col min="1" max="1" width="2.5703125" style="1" customWidth="1"/>
    <col min="2" max="2" width="11.85546875" style="1" customWidth="1"/>
    <col min="3" max="3" width="1.42578125" style="23" customWidth="1"/>
    <col min="4" max="4" width="26.7109375" style="1" customWidth="1"/>
    <col min="5" max="18" width="7.42578125" style="1" customWidth="1"/>
    <col min="19" max="19" width="1.7109375" style="1" customWidth="1"/>
    <col min="20" max="20" width="9.85546875" style="1" customWidth="1"/>
    <col min="21" max="16384" width="11.42578125" style="1"/>
  </cols>
  <sheetData>
    <row r="5" spans="2:20" ht="15" customHeight="1" x14ac:dyDescent="0.25">
      <c r="B5" s="2" t="s">
        <v>6</v>
      </c>
      <c r="C5" s="18"/>
      <c r="D5" s="31"/>
    </row>
    <row r="6" spans="2:20" ht="15" customHeight="1" x14ac:dyDescent="0.25">
      <c r="B6" s="2" t="s">
        <v>4</v>
      </c>
      <c r="C6" s="18"/>
      <c r="D6" s="31"/>
    </row>
    <row r="7" spans="2:20" ht="15" customHeight="1" x14ac:dyDescent="0.25">
      <c r="B7" s="2"/>
      <c r="C7" s="18"/>
      <c r="D7" s="31"/>
    </row>
    <row r="8" spans="2:20" ht="32.25" customHeight="1" x14ac:dyDescent="0.25">
      <c r="B8" s="6" t="s">
        <v>12</v>
      </c>
      <c r="C8" s="19"/>
      <c r="D8" s="17" t="s">
        <v>58</v>
      </c>
      <c r="E8" s="12">
        <v>1980</v>
      </c>
      <c r="F8" s="12">
        <v>1985</v>
      </c>
      <c r="G8" s="12">
        <v>1990</v>
      </c>
      <c r="H8" s="12">
        <v>1995</v>
      </c>
      <c r="I8" s="12">
        <v>2000</v>
      </c>
      <c r="J8" s="12">
        <v>2005</v>
      </c>
      <c r="K8" s="12">
        <v>2010</v>
      </c>
      <c r="L8" s="12">
        <v>2011</v>
      </c>
      <c r="M8" s="12">
        <v>2012</v>
      </c>
      <c r="N8" s="12">
        <v>2013</v>
      </c>
      <c r="O8" s="12">
        <v>2014</v>
      </c>
      <c r="P8" s="12">
        <v>2015</v>
      </c>
      <c r="Q8" s="12">
        <v>2016</v>
      </c>
      <c r="R8" s="12" t="s">
        <v>14</v>
      </c>
      <c r="T8" s="6" t="s">
        <v>54</v>
      </c>
    </row>
    <row r="9" spans="2:20" ht="14.25" customHeight="1" x14ac:dyDescent="0.25">
      <c r="B9" s="9"/>
      <c r="C9" s="20"/>
      <c r="D9" s="7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1"/>
      <c r="T9" s="4"/>
    </row>
    <row r="10" spans="2:20" s="30" customFormat="1" ht="14.25" customHeight="1" x14ac:dyDescent="0.25">
      <c r="B10" s="9">
        <v>1</v>
      </c>
      <c r="C10" s="25" t="s">
        <v>1</v>
      </c>
      <c r="D10" s="7"/>
      <c r="E10" s="27">
        <v>1039</v>
      </c>
      <c r="F10" s="27">
        <v>1619</v>
      </c>
      <c r="G10" s="27">
        <v>3096</v>
      </c>
      <c r="H10" s="27">
        <v>4365</v>
      </c>
      <c r="I10" s="27">
        <v>7522</v>
      </c>
      <c r="J10" s="27">
        <v>22741.840918000002</v>
      </c>
      <c r="K10" s="27">
        <v>22080.259157</v>
      </c>
      <c r="L10" s="27">
        <v>23588.480056</v>
      </c>
      <c r="M10" s="27">
        <v>23365.990957000002</v>
      </c>
      <c r="N10" s="27">
        <v>23432.844108000001</v>
      </c>
      <c r="O10" s="27">
        <v>24802.081324999999</v>
      </c>
      <c r="P10" s="27">
        <v>26233.172352000001</v>
      </c>
      <c r="Q10" s="27">
        <v>28670.114303999999</v>
      </c>
      <c r="R10" s="27">
        <v>30533.671733759998</v>
      </c>
      <c r="S10" s="28"/>
      <c r="T10" s="29">
        <f>R10/R$53*100</f>
        <v>38.443471505639415</v>
      </c>
    </row>
    <row r="11" spans="2:20" ht="14.25" customHeight="1" x14ac:dyDescent="0.25">
      <c r="B11" s="9"/>
      <c r="C11" s="20"/>
      <c r="D11" s="7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1"/>
      <c r="T11" s="4"/>
    </row>
    <row r="12" spans="2:20" s="30" customFormat="1" ht="14.25" customHeight="1" x14ac:dyDescent="0.25">
      <c r="B12" s="9"/>
      <c r="C12" s="25" t="s">
        <v>17</v>
      </c>
      <c r="D12" s="7"/>
      <c r="E12" s="27">
        <f>SUM(E13:E19)</f>
        <v>146.13999999999999</v>
      </c>
      <c r="F12" s="27">
        <f t="shared" ref="F12:R12" si="0">SUM(F13:F19)</f>
        <v>287.31</v>
      </c>
      <c r="G12" s="27">
        <f t="shared" si="0"/>
        <v>688.96966420000001</v>
      </c>
      <c r="H12" s="27">
        <f t="shared" si="0"/>
        <v>1869.4948247000002</v>
      </c>
      <c r="I12" s="27">
        <f t="shared" si="0"/>
        <v>3342.778022</v>
      </c>
      <c r="J12" s="27">
        <f t="shared" si="0"/>
        <v>9110.7346529509814</v>
      </c>
      <c r="K12" s="27">
        <f t="shared" si="0"/>
        <v>12165.11789358</v>
      </c>
      <c r="L12" s="27">
        <f t="shared" si="0"/>
        <v>12855.643509550002</v>
      </c>
      <c r="M12" s="27">
        <f t="shared" si="0"/>
        <v>13912.651072579998</v>
      </c>
      <c r="N12" s="27">
        <f t="shared" si="0"/>
        <v>14636.235147909998</v>
      </c>
      <c r="O12" s="27">
        <f t="shared" si="0"/>
        <v>15938.662560350002</v>
      </c>
      <c r="P12" s="27">
        <f t="shared" si="0"/>
        <v>16921.1842435</v>
      </c>
      <c r="Q12" s="27">
        <f t="shared" si="0"/>
        <v>18347.991751500002</v>
      </c>
      <c r="R12" s="27">
        <f t="shared" si="0"/>
        <v>20347.903763964947</v>
      </c>
      <c r="S12" s="28"/>
      <c r="T12" s="29">
        <f t="shared" ref="T12:T19" si="1">R12/R$53*100</f>
        <v>25.619062960075645</v>
      </c>
    </row>
    <row r="13" spans="2:20" ht="14.25" customHeight="1" x14ac:dyDescent="0.25">
      <c r="B13" s="9">
        <v>2</v>
      </c>
      <c r="C13" s="20"/>
      <c r="D13" s="7" t="s">
        <v>18</v>
      </c>
      <c r="E13" s="13">
        <v>26.2</v>
      </c>
      <c r="F13" s="13">
        <v>1</v>
      </c>
      <c r="G13" s="13">
        <v>119.1</v>
      </c>
      <c r="H13" s="13">
        <v>358</v>
      </c>
      <c r="I13" s="13">
        <v>595.79999999999995</v>
      </c>
      <c r="J13" s="13">
        <v>3066.6</v>
      </c>
      <c r="K13" s="13">
        <v>4231.7509799999998</v>
      </c>
      <c r="L13" s="13">
        <v>4523.7584999999999</v>
      </c>
      <c r="M13" s="13">
        <v>5030.6495069900002</v>
      </c>
      <c r="N13" s="13">
        <v>5379.0667999999996</v>
      </c>
      <c r="O13" s="13">
        <v>5837.9742859999997</v>
      </c>
      <c r="P13" s="13">
        <v>6572.7851680000003</v>
      </c>
      <c r="Q13" s="13">
        <v>7468.5998079999999</v>
      </c>
      <c r="R13" s="13">
        <v>8678.5129768959996</v>
      </c>
      <c r="S13" s="11"/>
      <c r="T13" s="4">
        <f t="shared" si="1"/>
        <v>10.926696574448922</v>
      </c>
    </row>
    <row r="14" spans="2:20" ht="14.25" customHeight="1" x14ac:dyDescent="0.25">
      <c r="B14" s="9">
        <v>5</v>
      </c>
      <c r="C14" s="20"/>
      <c r="D14" s="7" t="s">
        <v>19</v>
      </c>
      <c r="E14" s="13">
        <v>49.04</v>
      </c>
      <c r="F14" s="13">
        <v>156.96</v>
      </c>
      <c r="G14" s="13">
        <v>366.81966419999998</v>
      </c>
      <c r="H14" s="13">
        <v>1063.1983247000001</v>
      </c>
      <c r="I14" s="13">
        <v>1764.7</v>
      </c>
      <c r="J14" s="13">
        <v>3028.6</v>
      </c>
      <c r="K14" s="13">
        <v>3471.8367189999999</v>
      </c>
      <c r="L14" s="13">
        <v>3643.9492464299997</v>
      </c>
      <c r="M14" s="13">
        <v>3896.1433905599997</v>
      </c>
      <c r="N14" s="13">
        <v>3954.9280844800001</v>
      </c>
      <c r="O14" s="13">
        <v>4154.0141053300003</v>
      </c>
      <c r="P14" s="13">
        <v>4288.0652060000002</v>
      </c>
      <c r="Q14" s="13">
        <v>4593.7571619999999</v>
      </c>
      <c r="R14" s="13">
        <v>5066.9141496860002</v>
      </c>
      <c r="S14" s="11"/>
      <c r="T14" s="4">
        <f t="shared" si="1"/>
        <v>6.379506907438282</v>
      </c>
    </row>
    <row r="15" spans="2:20" ht="14.25" customHeight="1" x14ac:dyDescent="0.25">
      <c r="B15" s="9">
        <v>6</v>
      </c>
      <c r="C15" s="20"/>
      <c r="D15" s="7" t="s">
        <v>20</v>
      </c>
      <c r="E15" s="13">
        <v>1.6</v>
      </c>
      <c r="F15" s="13">
        <v>2.1</v>
      </c>
      <c r="G15" s="13">
        <v>62.9</v>
      </c>
      <c r="H15" s="13">
        <v>124</v>
      </c>
      <c r="I15" s="13">
        <v>483.86176</v>
      </c>
      <c r="J15" s="13">
        <v>1805.1949201063801</v>
      </c>
      <c r="K15" s="13">
        <v>2617.9068389899999</v>
      </c>
      <c r="L15" s="13">
        <v>2810.5925360000001</v>
      </c>
      <c r="M15" s="13">
        <v>2920.3697833400001</v>
      </c>
      <c r="N15" s="13">
        <v>3098.2393419999999</v>
      </c>
      <c r="O15" s="13">
        <v>3369.5143670000002</v>
      </c>
      <c r="P15" s="13">
        <v>3666.2012159999999</v>
      </c>
      <c r="Q15" s="13">
        <v>3863.7400320000002</v>
      </c>
      <c r="R15" s="13">
        <v>4010.0630449082714</v>
      </c>
      <c r="S15" s="11"/>
      <c r="T15" s="4">
        <f t="shared" si="1"/>
        <v>5.0488767203290097</v>
      </c>
    </row>
    <row r="16" spans="2:20" ht="14.25" customHeight="1" x14ac:dyDescent="0.25">
      <c r="B16" s="9">
        <v>12</v>
      </c>
      <c r="C16" s="20"/>
      <c r="D16" s="7" t="s">
        <v>21</v>
      </c>
      <c r="E16" s="13" t="s">
        <v>57</v>
      </c>
      <c r="F16" s="13" t="s">
        <v>57</v>
      </c>
      <c r="G16" s="13" t="s">
        <v>57</v>
      </c>
      <c r="H16" s="13">
        <v>75</v>
      </c>
      <c r="I16" s="13">
        <v>320</v>
      </c>
      <c r="J16" s="13">
        <v>615.70000000000005</v>
      </c>
      <c r="K16" s="13">
        <v>824.8</v>
      </c>
      <c r="L16" s="13">
        <v>913.6</v>
      </c>
      <c r="M16" s="13">
        <v>1016.3</v>
      </c>
      <c r="N16" s="13">
        <v>1081.3</v>
      </c>
      <c r="O16" s="13">
        <v>1140.2</v>
      </c>
      <c r="P16" s="13">
        <v>1197.5000640000001</v>
      </c>
      <c r="Q16" s="13">
        <v>1268.099968</v>
      </c>
      <c r="R16" s="13">
        <v>1410.1271644160001</v>
      </c>
      <c r="S16" s="11"/>
      <c r="T16" s="4">
        <f t="shared" si="1"/>
        <v>1.775423012903369</v>
      </c>
    </row>
    <row r="17" spans="2:20" ht="14.25" customHeight="1" x14ac:dyDescent="0.25">
      <c r="B17" s="9">
        <v>15</v>
      </c>
      <c r="C17" s="20"/>
      <c r="D17" s="7" t="s">
        <v>22</v>
      </c>
      <c r="E17" s="13">
        <v>4.0999999999999996</v>
      </c>
      <c r="F17" s="13">
        <v>7.2</v>
      </c>
      <c r="G17" s="13">
        <v>12</v>
      </c>
      <c r="H17" s="13">
        <v>123.4</v>
      </c>
      <c r="I17" s="13">
        <v>135.59148400000001</v>
      </c>
      <c r="J17" s="13">
        <v>420.34640999999999</v>
      </c>
      <c r="K17" s="13">
        <v>530.68878600000005</v>
      </c>
      <c r="L17" s="13">
        <v>520.21967330000007</v>
      </c>
      <c r="M17" s="13">
        <v>562.34274500000004</v>
      </c>
      <c r="N17" s="13">
        <v>596.39921106000008</v>
      </c>
      <c r="O17" s="13">
        <v>593.92538439999998</v>
      </c>
      <c r="P17" s="13">
        <v>551.98851200000001</v>
      </c>
      <c r="Q17" s="13">
        <v>551.42377599999998</v>
      </c>
      <c r="R17" s="13">
        <v>572.87005937687479</v>
      </c>
      <c r="S17" s="11"/>
      <c r="T17" s="4">
        <f t="shared" si="1"/>
        <v>0.72127302592759168</v>
      </c>
    </row>
    <row r="18" spans="2:20" ht="14.25" customHeight="1" x14ac:dyDescent="0.25">
      <c r="B18" s="9">
        <v>17</v>
      </c>
      <c r="C18" s="20"/>
      <c r="D18" s="7" t="s">
        <v>23</v>
      </c>
      <c r="E18" s="13">
        <v>65.2</v>
      </c>
      <c r="F18" s="13">
        <v>99</v>
      </c>
      <c r="G18" s="13">
        <v>109.7</v>
      </c>
      <c r="H18" s="13">
        <v>112</v>
      </c>
      <c r="I18" s="13">
        <v>16.399999999999999</v>
      </c>
      <c r="J18" s="13">
        <v>129.6</v>
      </c>
      <c r="K18" s="13">
        <v>410</v>
      </c>
      <c r="L18" s="13">
        <v>368.2</v>
      </c>
      <c r="M18" s="13">
        <v>410.9</v>
      </c>
      <c r="N18" s="13">
        <v>451.9</v>
      </c>
      <c r="O18" s="13">
        <v>762.7</v>
      </c>
      <c r="P18" s="13">
        <v>559.9</v>
      </c>
      <c r="Q18" s="13">
        <v>505.7</v>
      </c>
      <c r="R18" s="13">
        <v>509.23989999999992</v>
      </c>
      <c r="S18" s="11"/>
      <c r="T18" s="4">
        <f t="shared" si="1"/>
        <v>0.6411593651718972</v>
      </c>
    </row>
    <row r="19" spans="2:20" ht="14.25" customHeight="1" x14ac:dyDescent="0.25">
      <c r="B19" s="9">
        <v>25</v>
      </c>
      <c r="C19" s="20"/>
      <c r="D19" s="7" t="s">
        <v>24</v>
      </c>
      <c r="E19" s="13" t="s">
        <v>57</v>
      </c>
      <c r="F19" s="13">
        <v>21.05</v>
      </c>
      <c r="G19" s="13">
        <v>18.45</v>
      </c>
      <c r="H19" s="13">
        <v>13.8965</v>
      </c>
      <c r="I19" s="13">
        <v>26.424778</v>
      </c>
      <c r="J19" s="13">
        <v>44.693322844601902</v>
      </c>
      <c r="K19" s="13">
        <v>78.134569589999998</v>
      </c>
      <c r="L19" s="13">
        <v>75.323553819999987</v>
      </c>
      <c r="M19" s="13">
        <v>75.945646690000004</v>
      </c>
      <c r="N19" s="13">
        <v>74.401710370000004</v>
      </c>
      <c r="O19" s="13">
        <v>80.334417620000011</v>
      </c>
      <c r="P19" s="13">
        <v>84.744077500000003</v>
      </c>
      <c r="Q19" s="13">
        <v>96.671005500000007</v>
      </c>
      <c r="R19" s="13">
        <v>100.17646868180206</v>
      </c>
      <c r="S19" s="11"/>
      <c r="T19" s="4">
        <f t="shared" si="1"/>
        <v>0.12612735385657461</v>
      </c>
    </row>
    <row r="20" spans="2:20" ht="14.25" customHeight="1" x14ac:dyDescent="0.25">
      <c r="B20" s="9"/>
      <c r="C20" s="20"/>
      <c r="D20" s="7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1"/>
      <c r="T20" s="4"/>
    </row>
    <row r="21" spans="2:20" s="30" customFormat="1" ht="14.25" customHeight="1" x14ac:dyDescent="0.25">
      <c r="B21" s="9"/>
      <c r="C21" s="25" t="s">
        <v>25</v>
      </c>
      <c r="D21" s="7"/>
      <c r="E21" s="27">
        <f>SUM(E22:E33)</f>
        <v>332.5</v>
      </c>
      <c r="F21" s="27">
        <f t="shared" ref="F21:R21" si="2">SUM(F22:F33)</f>
        <v>199.1</v>
      </c>
      <c r="G21" s="27">
        <f t="shared" si="2"/>
        <v>1246.3</v>
      </c>
      <c r="H21" s="27">
        <f t="shared" si="2"/>
        <v>5475.5676393999993</v>
      </c>
      <c r="I21" s="27">
        <f t="shared" si="2"/>
        <v>5851.418748000001</v>
      </c>
      <c r="J21" s="27">
        <f t="shared" si="2"/>
        <v>11424.395304180651</v>
      </c>
      <c r="K21" s="27">
        <f t="shared" si="2"/>
        <v>14900.98103051</v>
      </c>
      <c r="L21" s="27">
        <f t="shared" si="2"/>
        <v>15661.052193443998</v>
      </c>
      <c r="M21" s="27">
        <f t="shared" si="2"/>
        <v>15275.385284955</v>
      </c>
      <c r="N21" s="27">
        <f t="shared" si="2"/>
        <v>15408.838285050002</v>
      </c>
      <c r="O21" s="27">
        <f t="shared" si="2"/>
        <v>14807.651338234</v>
      </c>
      <c r="P21" s="27">
        <f t="shared" si="2"/>
        <v>15609.489224499999</v>
      </c>
      <c r="Q21" s="27">
        <f t="shared" si="2"/>
        <v>16348.059556625001</v>
      </c>
      <c r="R21" s="27">
        <f t="shared" si="2"/>
        <v>17220.952079055944</v>
      </c>
      <c r="S21" s="28"/>
      <c r="T21" s="29">
        <f t="shared" ref="T21:T33" si="3">R21/R$53*100</f>
        <v>21.682069104685581</v>
      </c>
    </row>
    <row r="22" spans="2:20" ht="14.25" customHeight="1" x14ac:dyDescent="0.25">
      <c r="B22" s="9">
        <v>4</v>
      </c>
      <c r="C22" s="20"/>
      <c r="D22" s="7" t="s">
        <v>26</v>
      </c>
      <c r="E22" s="13">
        <v>106</v>
      </c>
      <c r="F22" s="13">
        <v>110</v>
      </c>
      <c r="G22" s="13">
        <v>495</v>
      </c>
      <c r="H22" s="13">
        <v>814.86763940000003</v>
      </c>
      <c r="I22" s="13">
        <v>1612.0950889999999</v>
      </c>
      <c r="J22" s="13">
        <v>3345.6103214079653</v>
      </c>
      <c r="K22" s="13">
        <v>4030.8463257600001</v>
      </c>
      <c r="L22" s="13">
        <v>4101.3158907099996</v>
      </c>
      <c r="M22" s="13">
        <v>4018.6746682899998</v>
      </c>
      <c r="N22" s="13">
        <v>4449.8316809200005</v>
      </c>
      <c r="O22" s="13">
        <v>4165.7310730899999</v>
      </c>
      <c r="P22" s="13">
        <v>4679.6927759999999</v>
      </c>
      <c r="Q22" s="13">
        <v>4902.6940560000003</v>
      </c>
      <c r="R22" s="13">
        <v>5535.1415892240002</v>
      </c>
      <c r="S22" s="11"/>
      <c r="T22" s="4">
        <f t="shared" si="3"/>
        <v>6.9690294642729818</v>
      </c>
    </row>
    <row r="23" spans="2:20" ht="14.25" customHeight="1" x14ac:dyDescent="0.25">
      <c r="B23" s="9">
        <v>7</v>
      </c>
      <c r="C23" s="20"/>
      <c r="D23" s="7" t="s">
        <v>27</v>
      </c>
      <c r="E23" s="13" t="s">
        <v>57</v>
      </c>
      <c r="F23" s="13" t="s">
        <v>57</v>
      </c>
      <c r="G23" s="13">
        <v>87</v>
      </c>
      <c r="H23" s="13">
        <v>599</v>
      </c>
      <c r="I23" s="13">
        <v>718</v>
      </c>
      <c r="J23" s="13">
        <v>1440.06753607357</v>
      </c>
      <c r="K23" s="13">
        <v>2533.910907</v>
      </c>
      <c r="L23" s="13">
        <v>2696.9617229999999</v>
      </c>
      <c r="M23" s="13">
        <v>2787.954663</v>
      </c>
      <c r="N23" s="13">
        <v>2707.2463899999998</v>
      </c>
      <c r="O23" s="13">
        <v>2636.5398650000002</v>
      </c>
      <c r="P23" s="13">
        <v>2725.0626560000001</v>
      </c>
      <c r="Q23" s="13">
        <v>2883.8865919999998</v>
      </c>
      <c r="R23" s="13">
        <v>2974.0997206402194</v>
      </c>
      <c r="S23" s="11"/>
      <c r="T23" s="4">
        <f t="shared" si="3"/>
        <v>3.7445453289178641</v>
      </c>
    </row>
    <row r="24" spans="2:20" ht="14.25" customHeight="1" x14ac:dyDescent="0.25">
      <c r="B24" s="9">
        <v>8</v>
      </c>
      <c r="C24" s="20"/>
      <c r="D24" s="7" t="s">
        <v>28</v>
      </c>
      <c r="E24" s="13" t="s">
        <v>57</v>
      </c>
      <c r="F24" s="13" t="s">
        <v>57</v>
      </c>
      <c r="G24" s="13">
        <v>51</v>
      </c>
      <c r="H24" s="13">
        <v>386</v>
      </c>
      <c r="I24" s="13">
        <v>1325.58</v>
      </c>
      <c r="J24" s="13">
        <v>2460</v>
      </c>
      <c r="K24" s="13">
        <v>2599.0270381999999</v>
      </c>
      <c r="L24" s="13">
        <v>2680.596330546</v>
      </c>
      <c r="M24" s="13">
        <v>2476.2259618049998</v>
      </c>
      <c r="N24" s="13">
        <v>2458.8030889209999</v>
      </c>
      <c r="O24" s="13">
        <v>2472.4493889099999</v>
      </c>
      <c r="P24" s="13">
        <v>2387.555883</v>
      </c>
      <c r="Q24" s="13">
        <v>2612.0485140000001</v>
      </c>
      <c r="R24" s="13">
        <v>2719.1425030739997</v>
      </c>
      <c r="S24" s="11"/>
      <c r="T24" s="4">
        <f t="shared" si="3"/>
        <v>3.4235410090270806</v>
      </c>
    </row>
    <row r="25" spans="2:20" ht="14.25" customHeight="1" x14ac:dyDescent="0.25">
      <c r="B25" s="9">
        <v>9</v>
      </c>
      <c r="C25" s="20"/>
      <c r="D25" s="7" t="s">
        <v>29</v>
      </c>
      <c r="E25" s="13">
        <v>111</v>
      </c>
      <c r="F25" s="13">
        <v>40</v>
      </c>
      <c r="G25" s="13">
        <v>573</v>
      </c>
      <c r="H25" s="13">
        <v>3314</v>
      </c>
      <c r="I25" s="13">
        <v>1647</v>
      </c>
      <c r="J25" s="13">
        <v>2805.3580000000002</v>
      </c>
      <c r="K25" s="13">
        <v>3082.8018665</v>
      </c>
      <c r="L25" s="13">
        <v>3214.6022429999998</v>
      </c>
      <c r="M25" s="13">
        <v>2784.0720550000001</v>
      </c>
      <c r="N25" s="13">
        <v>2717.6750686999999</v>
      </c>
      <c r="O25" s="13">
        <v>2647.9085128000002</v>
      </c>
      <c r="P25" s="13">
        <v>2896.909952</v>
      </c>
      <c r="Q25" s="13">
        <v>2739.7866239999998</v>
      </c>
      <c r="R25" s="13">
        <v>2660.3328119039998</v>
      </c>
      <c r="S25" s="11"/>
      <c r="T25" s="4">
        <f t="shared" si="3"/>
        <v>3.3494965669939396</v>
      </c>
    </row>
    <row r="26" spans="2:20" ht="14.25" customHeight="1" x14ac:dyDescent="0.25">
      <c r="B26" s="9">
        <v>13</v>
      </c>
      <c r="C26" s="20"/>
      <c r="D26" s="7" t="s">
        <v>30</v>
      </c>
      <c r="E26" s="13">
        <v>1.4</v>
      </c>
      <c r="F26" s="13">
        <v>6</v>
      </c>
      <c r="G26" s="13">
        <v>4.5999999999999996</v>
      </c>
      <c r="H26" s="13">
        <v>7.4</v>
      </c>
      <c r="I26" s="13">
        <v>126.8</v>
      </c>
      <c r="J26" s="13">
        <v>337.04005669911402</v>
      </c>
      <c r="K26" s="13">
        <v>960.21274674999995</v>
      </c>
      <c r="L26" s="13">
        <v>1042.99664656</v>
      </c>
      <c r="M26" s="13">
        <v>1110.5321468099999</v>
      </c>
      <c r="N26" s="13">
        <v>1201.3394787300001</v>
      </c>
      <c r="O26" s="13">
        <v>1176.9662484300002</v>
      </c>
      <c r="P26" s="13">
        <v>1190.9581740000001</v>
      </c>
      <c r="Q26" s="13">
        <v>1217.183691</v>
      </c>
      <c r="R26" s="13">
        <v>1265.9218623548795</v>
      </c>
      <c r="S26" s="11"/>
      <c r="T26" s="4">
        <f t="shared" si="3"/>
        <v>1.5938610812402574</v>
      </c>
    </row>
    <row r="27" spans="2:20" ht="14.25" customHeight="1" x14ac:dyDescent="0.25">
      <c r="B27" s="9">
        <v>14</v>
      </c>
      <c r="C27" s="20"/>
      <c r="D27" s="7" t="s">
        <v>31</v>
      </c>
      <c r="E27" s="13">
        <v>52.1</v>
      </c>
      <c r="F27" s="13">
        <v>9.6</v>
      </c>
      <c r="G27" s="13">
        <v>33.799999999999997</v>
      </c>
      <c r="H27" s="13">
        <v>287</v>
      </c>
      <c r="I27" s="13">
        <v>278</v>
      </c>
      <c r="J27" s="13">
        <v>161.30000000000001</v>
      </c>
      <c r="K27" s="13">
        <v>409.88499999999999</v>
      </c>
      <c r="L27" s="13">
        <v>540.66999999999996</v>
      </c>
      <c r="M27" s="13">
        <v>634.1</v>
      </c>
      <c r="N27" s="13">
        <v>623.28</v>
      </c>
      <c r="O27" s="13">
        <v>506.64</v>
      </c>
      <c r="P27" s="13">
        <v>553.64038400000004</v>
      </c>
      <c r="Q27" s="13">
        <v>656.85836800000004</v>
      </c>
      <c r="R27" s="13">
        <v>685.04537266752345</v>
      </c>
      <c r="S27" s="11"/>
      <c r="T27" s="4">
        <f t="shared" si="3"/>
        <v>0.86250754556635323</v>
      </c>
    </row>
    <row r="28" spans="2:20" ht="14.25" customHeight="1" x14ac:dyDescent="0.25">
      <c r="B28" s="9">
        <v>16</v>
      </c>
      <c r="C28" s="20"/>
      <c r="D28" s="7" t="s">
        <v>32</v>
      </c>
      <c r="E28" s="13">
        <v>56</v>
      </c>
      <c r="F28" s="13">
        <v>27</v>
      </c>
      <c r="G28" s="13" t="s">
        <v>57</v>
      </c>
      <c r="H28" s="13">
        <v>63.6</v>
      </c>
      <c r="I28" s="13">
        <v>86.343659000000002</v>
      </c>
      <c r="J28" s="13">
        <v>432.09</v>
      </c>
      <c r="K28" s="13">
        <v>644.30074000000002</v>
      </c>
      <c r="L28" s="13">
        <v>697.37957510000001</v>
      </c>
      <c r="M28" s="13">
        <v>576.48305160000007</v>
      </c>
      <c r="N28" s="13">
        <v>533.78060570000002</v>
      </c>
      <c r="O28" s="13">
        <v>505.34689170000001</v>
      </c>
      <c r="P28" s="13">
        <v>494.433536</v>
      </c>
      <c r="Q28" s="13">
        <v>541.72686399999998</v>
      </c>
      <c r="R28" s="13">
        <v>560.45035251650472</v>
      </c>
      <c r="S28" s="11"/>
      <c r="T28" s="4">
        <f t="shared" si="3"/>
        <v>0.70563597280937385</v>
      </c>
    </row>
    <row r="29" spans="2:20" ht="14.25" customHeight="1" x14ac:dyDescent="0.25">
      <c r="B29" s="9">
        <v>18</v>
      </c>
      <c r="C29" s="20"/>
      <c r="D29" s="7" t="s">
        <v>33</v>
      </c>
      <c r="E29" s="13" t="s">
        <v>57</v>
      </c>
      <c r="F29" s="13" t="s">
        <v>57</v>
      </c>
      <c r="G29" s="13" t="s">
        <v>57</v>
      </c>
      <c r="H29" s="13">
        <v>1.7</v>
      </c>
      <c r="I29" s="13">
        <v>27.3</v>
      </c>
      <c r="J29" s="13">
        <v>201.28899999999999</v>
      </c>
      <c r="K29" s="13">
        <v>367.80540630000002</v>
      </c>
      <c r="L29" s="13">
        <v>412.2</v>
      </c>
      <c r="M29" s="13">
        <v>469.25840549999998</v>
      </c>
      <c r="N29" s="13">
        <v>328.15265849999997</v>
      </c>
      <c r="O29" s="13">
        <v>329.65810489999996</v>
      </c>
      <c r="P29" s="13">
        <v>293.50550399999997</v>
      </c>
      <c r="Q29" s="13">
        <v>293.50550399999997</v>
      </c>
      <c r="R29" s="13">
        <v>302.80178946618798</v>
      </c>
      <c r="S29" s="11"/>
      <c r="T29" s="4">
        <f t="shared" si="3"/>
        <v>0.38124310979374476</v>
      </c>
    </row>
    <row r="30" spans="2:20" ht="14.25" customHeight="1" x14ac:dyDescent="0.25">
      <c r="B30" s="9">
        <v>19</v>
      </c>
      <c r="C30" s="20"/>
      <c r="D30" s="7" t="s">
        <v>34</v>
      </c>
      <c r="E30" s="13" t="s">
        <v>57</v>
      </c>
      <c r="F30" s="13">
        <v>1</v>
      </c>
      <c r="G30" s="13">
        <v>1</v>
      </c>
      <c r="H30" s="13">
        <v>2</v>
      </c>
      <c r="I30" s="13">
        <v>17</v>
      </c>
      <c r="J30" s="13">
        <v>148</v>
      </c>
      <c r="K30" s="13">
        <v>143</v>
      </c>
      <c r="L30" s="13">
        <v>138</v>
      </c>
      <c r="M30" s="13">
        <v>118</v>
      </c>
      <c r="N30" s="13">
        <v>120</v>
      </c>
      <c r="O30" s="13">
        <v>128</v>
      </c>
      <c r="P30" s="13">
        <v>161</v>
      </c>
      <c r="Q30" s="13">
        <v>279</v>
      </c>
      <c r="R30" s="13">
        <v>288.75334193874943</v>
      </c>
      <c r="S30" s="11"/>
      <c r="T30" s="4">
        <f t="shared" si="3"/>
        <v>0.3635553879590197</v>
      </c>
    </row>
    <row r="31" spans="2:20" ht="14.25" customHeight="1" x14ac:dyDescent="0.25">
      <c r="B31" s="9">
        <v>22</v>
      </c>
      <c r="C31" s="20"/>
      <c r="D31" s="7" t="s">
        <v>35</v>
      </c>
      <c r="E31" s="13" t="s">
        <v>57</v>
      </c>
      <c r="F31" s="13" t="s">
        <v>57</v>
      </c>
      <c r="G31" s="13" t="s">
        <v>57</v>
      </c>
      <c r="H31" s="13" t="s">
        <v>57</v>
      </c>
      <c r="I31" s="13" t="s">
        <v>57</v>
      </c>
      <c r="J31" s="13">
        <v>76.740390000000005</v>
      </c>
      <c r="K31" s="13">
        <v>124.89100000000001</v>
      </c>
      <c r="L31" s="13">
        <v>128.83600000000001</v>
      </c>
      <c r="M31" s="13">
        <v>121.7621577</v>
      </c>
      <c r="N31" s="13">
        <v>124.4401337</v>
      </c>
      <c r="O31" s="13">
        <v>123.77208279999999</v>
      </c>
      <c r="P31" s="13">
        <v>115.839928</v>
      </c>
      <c r="Q31" s="13">
        <v>115.97364</v>
      </c>
      <c r="R31" s="13">
        <v>120.27225000978638</v>
      </c>
      <c r="S31" s="11"/>
      <c r="T31" s="4">
        <f t="shared" si="3"/>
        <v>0.15142898163335269</v>
      </c>
    </row>
    <row r="32" spans="2:20" ht="14.25" customHeight="1" x14ac:dyDescent="0.25">
      <c r="B32" s="9">
        <v>24</v>
      </c>
      <c r="C32" s="20"/>
      <c r="D32" s="7" t="s">
        <v>36</v>
      </c>
      <c r="E32" s="13" t="s">
        <v>57</v>
      </c>
      <c r="F32" s="13">
        <v>1</v>
      </c>
      <c r="G32" s="13">
        <v>0.4</v>
      </c>
      <c r="H32" s="13" t="s">
        <v>57</v>
      </c>
      <c r="I32" s="13">
        <v>13.3</v>
      </c>
      <c r="J32" s="13">
        <v>13</v>
      </c>
      <c r="K32" s="13" t="s">
        <v>57</v>
      </c>
      <c r="L32" s="13" t="s">
        <v>57</v>
      </c>
      <c r="M32" s="13">
        <v>170.26468449999999</v>
      </c>
      <c r="N32" s="13">
        <v>136.5727626</v>
      </c>
      <c r="O32" s="13">
        <v>105.805362</v>
      </c>
      <c r="P32" s="13">
        <v>104.184872</v>
      </c>
      <c r="Q32" s="13">
        <v>103.90215999999999</v>
      </c>
      <c r="R32" s="13">
        <v>107.4457854039031</v>
      </c>
      <c r="S32" s="11"/>
      <c r="T32" s="4">
        <f t="shared" si="3"/>
        <v>0.13527979948146723</v>
      </c>
    </row>
    <row r="33" spans="2:20" ht="14.25" customHeight="1" x14ac:dyDescent="0.25">
      <c r="B33" s="9">
        <v>34</v>
      </c>
      <c r="C33" s="20"/>
      <c r="D33" s="7" t="s">
        <v>37</v>
      </c>
      <c r="E33" s="13">
        <v>6</v>
      </c>
      <c r="F33" s="13">
        <v>4.5</v>
      </c>
      <c r="G33" s="13">
        <v>0.5</v>
      </c>
      <c r="H33" s="13" t="s">
        <v>57</v>
      </c>
      <c r="I33" s="13" t="s">
        <v>57</v>
      </c>
      <c r="J33" s="13">
        <v>3.9</v>
      </c>
      <c r="K33" s="13">
        <v>4.3</v>
      </c>
      <c r="L33" s="13">
        <v>7.4937845279999999</v>
      </c>
      <c r="M33" s="13">
        <v>8.0574907499999995</v>
      </c>
      <c r="N33" s="13">
        <v>7.7164172789999999</v>
      </c>
      <c r="O33" s="13">
        <v>8.8338086039999997</v>
      </c>
      <c r="P33" s="13">
        <v>6.7055594999999997</v>
      </c>
      <c r="Q33" s="13">
        <v>1.493543625</v>
      </c>
      <c r="R33" s="13">
        <v>1.5446998561848111</v>
      </c>
      <c r="S33" s="11"/>
      <c r="T33" s="4">
        <f t="shared" si="3"/>
        <v>1.9448569901387824E-3</v>
      </c>
    </row>
    <row r="34" spans="2:20" ht="14.25" customHeight="1" x14ac:dyDescent="0.25">
      <c r="B34" s="9"/>
      <c r="C34" s="20"/>
      <c r="D34" s="7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1"/>
      <c r="T34" s="4"/>
    </row>
    <row r="35" spans="2:20" s="30" customFormat="1" ht="14.25" customHeight="1" x14ac:dyDescent="0.25">
      <c r="B35" s="24"/>
      <c r="C35" s="25" t="s">
        <v>38</v>
      </c>
      <c r="D35" s="26"/>
      <c r="E35" s="27">
        <f>SUM(E36:E38)</f>
        <v>384.5</v>
      </c>
      <c r="F35" s="27">
        <f t="shared" ref="F35:R35" si="4">SUM(F36:F38)</f>
        <v>483.28</v>
      </c>
      <c r="G35" s="27">
        <f t="shared" si="4"/>
        <v>543.5</v>
      </c>
      <c r="H35" s="27">
        <f t="shared" si="4"/>
        <v>1492.5</v>
      </c>
      <c r="I35" s="27">
        <f t="shared" si="4"/>
        <v>3310.2</v>
      </c>
      <c r="J35" s="27">
        <f t="shared" si="4"/>
        <v>5466.9827670155864</v>
      </c>
      <c r="K35" s="27">
        <f t="shared" si="4"/>
        <v>7387.2505464000005</v>
      </c>
      <c r="L35" s="27">
        <f t="shared" si="4"/>
        <v>7897.6731543299993</v>
      </c>
      <c r="M35" s="27">
        <f t="shared" si="4"/>
        <v>8041.3091672999999</v>
      </c>
      <c r="N35" s="27">
        <f t="shared" si="4"/>
        <v>8438.382815500001</v>
      </c>
      <c r="O35" s="27">
        <f t="shared" si="4"/>
        <v>9056.2189404000001</v>
      </c>
      <c r="P35" s="27">
        <f t="shared" si="4"/>
        <v>9752.99424</v>
      </c>
      <c r="Q35" s="27">
        <f t="shared" si="4"/>
        <v>10301.076384</v>
      </c>
      <c r="R35" s="27">
        <f t="shared" si="4"/>
        <v>10646.37808286626</v>
      </c>
      <c r="S35" s="28"/>
      <c r="T35" s="29">
        <f>R35/R$53*100</f>
        <v>13.404340494510608</v>
      </c>
    </row>
    <row r="36" spans="2:20" ht="14.25" customHeight="1" x14ac:dyDescent="0.25">
      <c r="B36" s="9">
        <v>3</v>
      </c>
      <c r="C36" s="20"/>
      <c r="D36" s="7" t="s">
        <v>39</v>
      </c>
      <c r="E36" s="13">
        <v>183</v>
      </c>
      <c r="F36" s="13">
        <v>242</v>
      </c>
      <c r="G36" s="13">
        <v>315</v>
      </c>
      <c r="H36" s="13">
        <v>839.7</v>
      </c>
      <c r="I36" s="13">
        <v>1840</v>
      </c>
      <c r="J36" s="13">
        <v>2719.2</v>
      </c>
      <c r="K36" s="13">
        <v>3887</v>
      </c>
      <c r="L36" s="13">
        <v>4240.7</v>
      </c>
      <c r="M36" s="13">
        <v>4262.1000000000004</v>
      </c>
      <c r="N36" s="13">
        <v>4485.5</v>
      </c>
      <c r="O36" s="13">
        <v>4810.3999999999996</v>
      </c>
      <c r="P36" s="13">
        <v>5196.2000639999997</v>
      </c>
      <c r="Q36" s="13">
        <v>5509.0000639999998</v>
      </c>
      <c r="R36" s="13">
        <v>5696.2135811679709</v>
      </c>
      <c r="S36" s="11"/>
      <c r="T36" s="4">
        <f>R36/R$53*100</f>
        <v>7.1718274306180563</v>
      </c>
    </row>
    <row r="37" spans="2:20" ht="14.25" customHeight="1" x14ac:dyDescent="0.25">
      <c r="B37" s="9">
        <v>10</v>
      </c>
      <c r="C37" s="20"/>
      <c r="D37" s="7" t="s">
        <v>40</v>
      </c>
      <c r="E37" s="13">
        <v>95.5</v>
      </c>
      <c r="F37" s="13">
        <v>145.5</v>
      </c>
      <c r="G37" s="13">
        <v>228.5</v>
      </c>
      <c r="H37" s="13">
        <v>652.79999999999995</v>
      </c>
      <c r="I37" s="13">
        <v>892.2</v>
      </c>
      <c r="J37" s="13">
        <v>1761.6287670155868</v>
      </c>
      <c r="K37" s="13">
        <v>2026.4458254000001</v>
      </c>
      <c r="L37" s="13">
        <v>2105.6067603299998</v>
      </c>
      <c r="M37" s="13">
        <v>2166.8831173000003</v>
      </c>
      <c r="N37" s="13">
        <v>2171.8875415000002</v>
      </c>
      <c r="O37" s="13">
        <v>2268.7850143999999</v>
      </c>
      <c r="P37" s="13">
        <v>2361.233984</v>
      </c>
      <c r="Q37" s="13">
        <v>2433.4228800000001</v>
      </c>
      <c r="R37" s="13">
        <v>2487.8100900410645</v>
      </c>
      <c r="S37" s="11"/>
      <c r="T37" s="4">
        <f>R37/R$53*100</f>
        <v>3.1322815396023946</v>
      </c>
    </row>
    <row r="38" spans="2:20" ht="14.25" customHeight="1" x14ac:dyDescent="0.25">
      <c r="B38" s="9">
        <v>11</v>
      </c>
      <c r="C38" s="20"/>
      <c r="D38" s="7" t="s">
        <v>41</v>
      </c>
      <c r="E38" s="13">
        <v>106</v>
      </c>
      <c r="F38" s="13">
        <v>95.78</v>
      </c>
      <c r="G38" s="13" t="s">
        <v>57</v>
      </c>
      <c r="H38" s="13" t="s">
        <v>57</v>
      </c>
      <c r="I38" s="13">
        <v>578</v>
      </c>
      <c r="J38" s="13">
        <v>986.154</v>
      </c>
      <c r="K38" s="13">
        <v>1473.804721</v>
      </c>
      <c r="L38" s="13">
        <v>1551.3663939999999</v>
      </c>
      <c r="M38" s="13">
        <v>1612.3260499999999</v>
      </c>
      <c r="N38" s="13">
        <v>1780.9952740000001</v>
      </c>
      <c r="O38" s="13">
        <v>1977.0339260000001</v>
      </c>
      <c r="P38" s="13">
        <v>2195.5601919999999</v>
      </c>
      <c r="Q38" s="13">
        <v>2358.65344</v>
      </c>
      <c r="R38" s="13">
        <v>2462.3544116572252</v>
      </c>
      <c r="S38" s="11"/>
      <c r="T38" s="4">
        <f>R38/R$53*100</f>
        <v>3.1002315242901575</v>
      </c>
    </row>
    <row r="39" spans="2:20" ht="14.25" customHeight="1" x14ac:dyDescent="0.25">
      <c r="B39" s="9"/>
      <c r="C39" s="20"/>
      <c r="D39" s="7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1"/>
      <c r="T39" s="4"/>
    </row>
    <row r="40" spans="2:20" s="30" customFormat="1" ht="14.25" customHeight="1" x14ac:dyDescent="0.25">
      <c r="B40" s="24"/>
      <c r="C40" s="25" t="s">
        <v>42</v>
      </c>
      <c r="D40" s="26"/>
      <c r="E40" s="27">
        <f t="shared" ref="E40:Q40" si="5">SUM(E41:E51)</f>
        <v>24.492592590000001</v>
      </c>
      <c r="F40" s="27">
        <f t="shared" si="5"/>
        <v>23.619085429999998</v>
      </c>
      <c r="G40" s="27">
        <f t="shared" si="5"/>
        <v>136.743791555</v>
      </c>
      <c r="H40" s="27">
        <f t="shared" si="5"/>
        <v>211.79865573499995</v>
      </c>
      <c r="I40" s="27">
        <f t="shared" si="5"/>
        <v>320.34780791800006</v>
      </c>
      <c r="J40" s="27">
        <f t="shared" si="5"/>
        <v>334.33619211849549</v>
      </c>
      <c r="K40" s="27">
        <f t="shared" si="5"/>
        <v>354.38534583769996</v>
      </c>
      <c r="L40" s="27">
        <f t="shared" si="5"/>
        <v>658.34803744409999</v>
      </c>
      <c r="M40" s="27">
        <f t="shared" si="5"/>
        <v>629.01550846170005</v>
      </c>
      <c r="N40" s="27">
        <f t="shared" si="5"/>
        <v>633.98640324769997</v>
      </c>
      <c r="O40" s="27">
        <f t="shared" si="5"/>
        <v>645.08985366469983</v>
      </c>
      <c r="P40" s="27">
        <f t="shared" si="5"/>
        <v>653.74310932969991</v>
      </c>
      <c r="Q40" s="27">
        <f t="shared" si="5"/>
        <v>657.05961308087956</v>
      </c>
      <c r="R40" s="27">
        <f>SUM(R41:R51)</f>
        <v>675.94994758098687</v>
      </c>
      <c r="S40" s="28"/>
      <c r="T40" s="29">
        <f>R40/R$53*100</f>
        <v>0.85105593508875244</v>
      </c>
    </row>
    <row r="41" spans="2:20" ht="14.25" customHeight="1" x14ac:dyDescent="0.25">
      <c r="B41" s="9">
        <v>20</v>
      </c>
      <c r="C41" s="20"/>
      <c r="D41" s="7" t="s">
        <v>43</v>
      </c>
      <c r="E41" s="13" t="s">
        <v>57</v>
      </c>
      <c r="F41" s="13" t="s">
        <v>57</v>
      </c>
      <c r="G41" s="13" t="s">
        <v>57</v>
      </c>
      <c r="H41" s="13" t="s">
        <v>57</v>
      </c>
      <c r="I41" s="13" t="s">
        <v>57</v>
      </c>
      <c r="J41" s="13" t="s">
        <v>57</v>
      </c>
      <c r="K41" s="13" t="s">
        <v>57</v>
      </c>
      <c r="L41" s="13">
        <v>150.12849163999999</v>
      </c>
      <c r="M41" s="13">
        <v>135.96648046000001</v>
      </c>
      <c r="N41" s="13">
        <v>133.05586592</v>
      </c>
      <c r="O41" s="13">
        <v>143.30167598000003</v>
      </c>
      <c r="P41" s="13">
        <v>142.37430000000001</v>
      </c>
      <c r="Q41" s="13">
        <v>148.41899599999999</v>
      </c>
      <c r="R41" s="13">
        <v>153.69039234013124</v>
      </c>
      <c r="S41" s="11"/>
      <c r="T41" s="4">
        <f>R41/R$53*100</f>
        <v>0.19350415076630556</v>
      </c>
    </row>
    <row r="42" spans="2:20" ht="14.25" customHeight="1" x14ac:dyDescent="0.25">
      <c r="B42" s="9">
        <v>21</v>
      </c>
      <c r="C42" s="20"/>
      <c r="D42" s="7" t="s">
        <v>44</v>
      </c>
      <c r="E42" s="13">
        <v>6</v>
      </c>
      <c r="F42" s="13">
        <v>3.3061224299999998</v>
      </c>
      <c r="G42" s="13">
        <v>3.3882352999999998</v>
      </c>
      <c r="H42" s="13">
        <v>31.507469799999999</v>
      </c>
      <c r="I42" s="13">
        <v>38.100002000000003</v>
      </c>
      <c r="J42" s="13">
        <v>92.4</v>
      </c>
      <c r="K42" s="13">
        <v>90.9</v>
      </c>
      <c r="L42" s="13">
        <v>126.068</v>
      </c>
      <c r="M42" s="13">
        <v>126.068</v>
      </c>
      <c r="N42" s="13">
        <v>126.068</v>
      </c>
      <c r="O42" s="13">
        <v>136.18821019999999</v>
      </c>
      <c r="P42" s="13">
        <v>152.53979200000001</v>
      </c>
      <c r="Q42" s="13">
        <v>144.417744</v>
      </c>
      <c r="R42" s="13">
        <v>148.86156491522948</v>
      </c>
      <c r="S42" s="11"/>
      <c r="T42" s="4">
        <f t="shared" ref="T42:T49" si="6">R42/R$53*100</f>
        <v>0.18742440735602947</v>
      </c>
    </row>
    <row r="43" spans="2:20" ht="14.25" customHeight="1" x14ac:dyDescent="0.25">
      <c r="B43" s="9">
        <v>23</v>
      </c>
      <c r="C43" s="20"/>
      <c r="D43" s="7" t="s">
        <v>45</v>
      </c>
      <c r="E43" s="13">
        <v>9.1</v>
      </c>
      <c r="F43" s="13">
        <v>8.15</v>
      </c>
      <c r="G43" s="13">
        <v>37.9</v>
      </c>
      <c r="H43" s="13">
        <v>60.9</v>
      </c>
      <c r="I43" s="13">
        <v>115</v>
      </c>
      <c r="J43" s="13">
        <v>94.455423799999991</v>
      </c>
      <c r="K43" s="13">
        <v>81.868796200000006</v>
      </c>
      <c r="L43" s="13">
        <v>147.29326619999998</v>
      </c>
      <c r="M43" s="13">
        <v>121.10839572999998</v>
      </c>
      <c r="N43" s="13">
        <v>108.31719028999998</v>
      </c>
      <c r="O43" s="13">
        <v>108.31719028999998</v>
      </c>
      <c r="P43" s="13">
        <v>108.31719028999998</v>
      </c>
      <c r="Q43" s="13">
        <v>108.31719028999998</v>
      </c>
      <c r="R43" s="13">
        <v>109.83568163267991</v>
      </c>
      <c r="S43" s="11"/>
      <c r="T43" s="4">
        <f t="shared" si="6"/>
        <v>0.13828880240694352</v>
      </c>
    </row>
    <row r="44" spans="2:20" ht="14.25" customHeight="1" x14ac:dyDescent="0.25">
      <c r="B44" s="9">
        <v>26</v>
      </c>
      <c r="C44" s="20"/>
      <c r="D44" s="7" t="s">
        <v>46</v>
      </c>
      <c r="E44" s="13" t="s">
        <v>57</v>
      </c>
      <c r="F44" s="13" t="s">
        <v>57</v>
      </c>
      <c r="G44" s="13" t="s">
        <v>57</v>
      </c>
      <c r="H44" s="13" t="s">
        <v>57</v>
      </c>
      <c r="I44" s="13" t="s">
        <v>57</v>
      </c>
      <c r="J44" s="13" t="s">
        <v>57</v>
      </c>
      <c r="K44" s="13" t="s">
        <v>57</v>
      </c>
      <c r="L44" s="13">
        <v>54.083798879999996</v>
      </c>
      <c r="M44" s="13">
        <v>55.66480447</v>
      </c>
      <c r="N44" s="13">
        <v>72.547486039999995</v>
      </c>
      <c r="O44" s="13">
        <v>62.16759776</v>
      </c>
      <c r="P44" s="13">
        <v>55.117317999999997</v>
      </c>
      <c r="Q44" s="13">
        <v>60.899442000000001</v>
      </c>
      <c r="R44" s="13">
        <v>62.983131011801909</v>
      </c>
      <c r="S44" s="11"/>
      <c r="T44" s="4">
        <f t="shared" si="6"/>
        <v>7.9299018588420409E-2</v>
      </c>
    </row>
    <row r="45" spans="2:20" ht="14.25" customHeight="1" x14ac:dyDescent="0.25">
      <c r="B45" s="9">
        <v>27</v>
      </c>
      <c r="C45" s="20"/>
      <c r="D45" s="7" t="s">
        <v>47</v>
      </c>
      <c r="E45" s="13">
        <v>0.79259258999999993</v>
      </c>
      <c r="F45" s="13">
        <v>1.0629630000000001</v>
      </c>
      <c r="G45" s="13">
        <v>19.285185619999996</v>
      </c>
      <c r="H45" s="13">
        <v>20.229630069999999</v>
      </c>
      <c r="I45" s="13">
        <v>27.096296759999998</v>
      </c>
      <c r="J45" s="13">
        <v>30.266233333333361</v>
      </c>
      <c r="K45" s="13">
        <v>47.033062217800001</v>
      </c>
      <c r="L45" s="13">
        <v>44.674842966699998</v>
      </c>
      <c r="M45" s="13">
        <v>51.049481111899993</v>
      </c>
      <c r="N45" s="13">
        <v>51.570135921899997</v>
      </c>
      <c r="O45" s="13">
        <v>51.570135921899997</v>
      </c>
      <c r="P45" s="13">
        <v>51.570135921899997</v>
      </c>
      <c r="Q45" s="13">
        <v>51.570135921899997</v>
      </c>
      <c r="R45" s="13">
        <v>52.872498240004717</v>
      </c>
      <c r="S45" s="11"/>
      <c r="T45" s="4">
        <f t="shared" si="6"/>
        <v>6.6569209142122762E-2</v>
      </c>
    </row>
    <row r="46" spans="2:20" ht="14.25" customHeight="1" x14ac:dyDescent="0.25">
      <c r="B46" s="9">
        <v>28</v>
      </c>
      <c r="C46" s="20"/>
      <c r="D46" s="7" t="s">
        <v>48</v>
      </c>
      <c r="E46" s="13" t="s">
        <v>57</v>
      </c>
      <c r="F46" s="13" t="s">
        <v>57</v>
      </c>
      <c r="G46" s="13">
        <v>15.62962959</v>
      </c>
      <c r="H46" s="13">
        <v>17.170370210000002</v>
      </c>
      <c r="I46" s="13">
        <v>22.48148153</v>
      </c>
      <c r="J46" s="13">
        <v>22.417496296296314</v>
      </c>
      <c r="K46" s="13">
        <v>29.055700739999999</v>
      </c>
      <c r="L46" s="13">
        <v>29.236378513999998</v>
      </c>
      <c r="M46" s="13">
        <v>31.109081115999999</v>
      </c>
      <c r="N46" s="13">
        <v>31.587707403</v>
      </c>
      <c r="O46" s="13">
        <v>31.587707403</v>
      </c>
      <c r="P46" s="13">
        <v>31.587707403</v>
      </c>
      <c r="Q46" s="13">
        <v>31.587707403</v>
      </c>
      <c r="R46" s="13">
        <v>32.473813199441686</v>
      </c>
      <c r="S46" s="11"/>
      <c r="T46" s="4">
        <f t="shared" si="6"/>
        <v>4.0886209929082165E-2</v>
      </c>
    </row>
    <row r="47" spans="2:20" ht="14.25" customHeight="1" x14ac:dyDescent="0.25">
      <c r="B47" s="9">
        <v>29</v>
      </c>
      <c r="C47" s="20"/>
      <c r="D47" s="7" t="s">
        <v>49</v>
      </c>
      <c r="E47" s="13" t="s">
        <v>57</v>
      </c>
      <c r="F47" s="13" t="s">
        <v>57</v>
      </c>
      <c r="G47" s="13">
        <v>16.111111430000001</v>
      </c>
      <c r="H47" s="13">
        <v>23.055555139999999</v>
      </c>
      <c r="I47" s="13">
        <v>26.440740841</v>
      </c>
      <c r="J47" s="13">
        <v>27.06324814814813</v>
      </c>
      <c r="K47" s="13">
        <v>28.993654448899999</v>
      </c>
      <c r="L47" s="13">
        <v>29.4444337033</v>
      </c>
      <c r="M47" s="13">
        <v>29.789458892999999</v>
      </c>
      <c r="N47" s="13">
        <v>30.146932592599999</v>
      </c>
      <c r="O47" s="13">
        <v>30.146932592599999</v>
      </c>
      <c r="P47" s="13">
        <v>30.146932592599999</v>
      </c>
      <c r="Q47" s="13">
        <v>30.146932592599999</v>
      </c>
      <c r="R47" s="13">
        <v>30.641135253571456</v>
      </c>
      <c r="S47" s="11"/>
      <c r="T47" s="4">
        <f t="shared" si="6"/>
        <v>3.8578773633656978E-2</v>
      </c>
    </row>
    <row r="48" spans="2:20" ht="14.25" customHeight="1" x14ac:dyDescent="0.25">
      <c r="B48" s="9">
        <v>30</v>
      </c>
      <c r="C48" s="20"/>
      <c r="D48" s="7" t="s">
        <v>50</v>
      </c>
      <c r="E48" s="13" t="s">
        <v>57</v>
      </c>
      <c r="F48" s="13" t="s">
        <v>57</v>
      </c>
      <c r="G48" s="13">
        <v>17.974074085000002</v>
      </c>
      <c r="H48" s="13">
        <v>37.755556185000003</v>
      </c>
      <c r="I48" s="13">
        <v>46.374074815</v>
      </c>
      <c r="J48" s="13">
        <v>26.83611111111113</v>
      </c>
      <c r="K48" s="13">
        <v>28.475102227000001</v>
      </c>
      <c r="L48" s="13">
        <v>28.948812963299996</v>
      </c>
      <c r="M48" s="13">
        <v>29.2943529637</v>
      </c>
      <c r="N48" s="13">
        <v>29.645885181099999</v>
      </c>
      <c r="O48" s="13">
        <v>29.645885181099999</v>
      </c>
      <c r="P48" s="13">
        <v>29.645885181099999</v>
      </c>
      <c r="Q48" s="13">
        <v>29.645885181099999</v>
      </c>
      <c r="R48" s="13">
        <v>30.328928918263191</v>
      </c>
      <c r="S48" s="11"/>
      <c r="T48" s="4">
        <f t="shared" si="6"/>
        <v>3.8185689714370821E-2</v>
      </c>
    </row>
    <row r="49" spans="2:20" ht="14.25" customHeight="1" x14ac:dyDescent="0.25">
      <c r="B49" s="9">
        <v>31</v>
      </c>
      <c r="C49" s="20"/>
      <c r="D49" s="7" t="s">
        <v>51</v>
      </c>
      <c r="E49" s="13">
        <v>8.6</v>
      </c>
      <c r="F49" s="13">
        <v>11.1</v>
      </c>
      <c r="G49" s="13">
        <v>13.922222230000001</v>
      </c>
      <c r="H49" s="13">
        <v>13.433333230000001</v>
      </c>
      <c r="I49" s="13">
        <v>16.307407350000002</v>
      </c>
      <c r="J49" s="13">
        <v>21.772344444444446</v>
      </c>
      <c r="K49" s="13">
        <v>22.889296296000001</v>
      </c>
      <c r="L49" s="13">
        <v>22.870140003300005</v>
      </c>
      <c r="M49" s="13">
        <v>23.248898521099999</v>
      </c>
      <c r="N49" s="13">
        <v>23.551134078099999</v>
      </c>
      <c r="O49" s="13">
        <v>23.551134078099999</v>
      </c>
      <c r="P49" s="13">
        <v>23.551134078099999</v>
      </c>
      <c r="Q49" s="13">
        <v>23.551134078099999</v>
      </c>
      <c r="R49" s="13">
        <v>24.109330192939012</v>
      </c>
      <c r="S49" s="11"/>
      <c r="T49" s="4">
        <f t="shared" si="6"/>
        <v>3.0354893324785498E-2</v>
      </c>
    </row>
    <row r="50" spans="2:20" ht="14.25" customHeight="1" x14ac:dyDescent="0.25">
      <c r="B50" s="9">
        <v>32</v>
      </c>
      <c r="C50" s="20"/>
      <c r="D50" s="7" t="s">
        <v>52</v>
      </c>
      <c r="E50" s="13" t="s">
        <v>57</v>
      </c>
      <c r="F50" s="13" t="s">
        <v>57</v>
      </c>
      <c r="G50" s="13">
        <v>12.533333300000001</v>
      </c>
      <c r="H50" s="13">
        <v>3.3333332999999996</v>
      </c>
      <c r="I50" s="13">
        <v>20.676296199999999</v>
      </c>
      <c r="J50" s="13">
        <v>18.305488888888863</v>
      </c>
      <c r="K50" s="13">
        <v>20.197666669</v>
      </c>
      <c r="L50" s="13">
        <v>20.292610004</v>
      </c>
      <c r="M50" s="13">
        <v>20.85622</v>
      </c>
      <c r="N50" s="13">
        <v>21.127350737999997</v>
      </c>
      <c r="O50" s="13">
        <v>21.127350737999997</v>
      </c>
      <c r="P50" s="13">
        <v>21.127350737999997</v>
      </c>
      <c r="Q50" s="13">
        <v>21.127350737999997</v>
      </c>
      <c r="R50" s="13">
        <v>22.597289560529539</v>
      </c>
      <c r="S50" s="11"/>
      <c r="T50" s="4">
        <f>R50/R$53*100</f>
        <v>2.8451155986077802E-2</v>
      </c>
    </row>
    <row r="51" spans="2:20" ht="14.25" customHeight="1" x14ac:dyDescent="0.25">
      <c r="B51" s="9">
        <v>33</v>
      </c>
      <c r="C51" s="20"/>
      <c r="D51" s="7" t="s">
        <v>53</v>
      </c>
      <c r="E51" s="13" t="s">
        <v>57</v>
      </c>
      <c r="F51" s="13" t="s">
        <v>57</v>
      </c>
      <c r="G51" s="13" t="s">
        <v>57</v>
      </c>
      <c r="H51" s="13">
        <v>4.4134078000000008</v>
      </c>
      <c r="I51" s="13">
        <v>7.8715084220000007</v>
      </c>
      <c r="J51" s="13">
        <v>0.81984609627324156</v>
      </c>
      <c r="K51" s="13">
        <v>4.9720670389999997</v>
      </c>
      <c r="L51" s="13">
        <v>5.3072625695000006</v>
      </c>
      <c r="M51" s="13">
        <v>4.8603351960000003</v>
      </c>
      <c r="N51" s="13">
        <v>6.3687150829999997</v>
      </c>
      <c r="O51" s="13">
        <v>7.4860335199999994</v>
      </c>
      <c r="P51" s="13">
        <v>7.7653631250000004</v>
      </c>
      <c r="Q51" s="13">
        <v>7.3770948761796582</v>
      </c>
      <c r="R51" s="13">
        <v>7.5561823163948452</v>
      </c>
      <c r="S51" s="11"/>
      <c r="T51" s="4">
        <f>R51/R$53*100</f>
        <v>9.5136242409576219E-3</v>
      </c>
    </row>
    <row r="52" spans="2:20" ht="14.25" customHeight="1" x14ac:dyDescent="0.25">
      <c r="B52" s="10"/>
      <c r="C52" s="21"/>
      <c r="D52" s="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4"/>
      <c r="T52" s="5"/>
    </row>
    <row r="53" spans="2:20" s="30" customFormat="1" ht="14.25" customHeight="1" x14ac:dyDescent="0.25">
      <c r="B53" s="32"/>
      <c r="C53" s="33"/>
      <c r="D53" s="34" t="s">
        <v>7</v>
      </c>
      <c r="E53" s="35">
        <f>E10+E12+E21+E35+E40</f>
        <v>1926.6325925899998</v>
      </c>
      <c r="F53" s="35">
        <f t="shared" ref="F53:R53" si="7">F10+F12+F21+F35+F40</f>
        <v>2612.3090854299994</v>
      </c>
      <c r="G53" s="35">
        <f t="shared" si="7"/>
        <v>5711.513455755</v>
      </c>
      <c r="H53" s="35">
        <f t="shared" si="7"/>
        <v>13414.361119834999</v>
      </c>
      <c r="I53" s="35">
        <f t="shared" si="7"/>
        <v>20346.744577918002</v>
      </c>
      <c r="J53" s="35">
        <f t="shared" si="7"/>
        <v>49078.289834265721</v>
      </c>
      <c r="K53" s="35">
        <f t="shared" si="7"/>
        <v>56887.993973327699</v>
      </c>
      <c r="L53" s="35">
        <f t="shared" si="7"/>
        <v>60661.196950768099</v>
      </c>
      <c r="M53" s="35">
        <f t="shared" si="7"/>
        <v>61224.351990296702</v>
      </c>
      <c r="N53" s="35">
        <f t="shared" si="7"/>
        <v>62550.286759707698</v>
      </c>
      <c r="O53" s="35">
        <f t="shared" si="7"/>
        <v>65249.704017648699</v>
      </c>
      <c r="P53" s="35">
        <f t="shared" si="7"/>
        <v>69170.583169329708</v>
      </c>
      <c r="Q53" s="35">
        <f t="shared" si="7"/>
        <v>74324.301609205882</v>
      </c>
      <c r="R53" s="35">
        <f t="shared" si="7"/>
        <v>79424.855607228135</v>
      </c>
      <c r="S53" s="36"/>
      <c r="T53" s="37">
        <f>R53/R$53*100</f>
        <v>100</v>
      </c>
    </row>
    <row r="54" spans="2:20" ht="12" x14ac:dyDescent="0.25">
      <c r="B54" s="3"/>
      <c r="C54" s="22"/>
      <c r="D54" s="3"/>
      <c r="S54" s="16"/>
    </row>
    <row r="55" spans="2:20" ht="12" x14ac:dyDescent="0.25">
      <c r="B55" s="3" t="s">
        <v>10</v>
      </c>
      <c r="C55" s="22"/>
      <c r="D55" s="3"/>
    </row>
    <row r="56" spans="2:20" ht="12" x14ac:dyDescent="0.25">
      <c r="B56" s="3" t="s">
        <v>55</v>
      </c>
      <c r="C56" s="22"/>
      <c r="D56" s="3"/>
    </row>
    <row r="57" spans="2:20" ht="12" x14ac:dyDescent="0.25">
      <c r="B57" s="3" t="s">
        <v>56</v>
      </c>
      <c r="C57" s="22"/>
      <c r="D57" s="3"/>
    </row>
    <row r="58" spans="2:20" ht="12" x14ac:dyDescent="0.25">
      <c r="B58" s="3" t="s">
        <v>63</v>
      </c>
      <c r="C58" s="22"/>
      <c r="D58" s="3"/>
    </row>
    <row r="59" spans="2:20" ht="12" x14ac:dyDescent="0.25">
      <c r="B59" s="3" t="s">
        <v>2</v>
      </c>
      <c r="C59" s="22"/>
      <c r="D59" s="3"/>
    </row>
    <row r="60" spans="2:20" ht="12" x14ac:dyDescent="0.25">
      <c r="B60" s="3" t="s">
        <v>9</v>
      </c>
      <c r="C60" s="22"/>
      <c r="D60" s="3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2012-11-20T20:21:33Z</cp:lastPrinted>
  <dcterms:created xsi:type="dcterms:W3CDTF">2012-07-20T17:36:11Z</dcterms:created>
  <dcterms:modified xsi:type="dcterms:W3CDTF">2017-12-18T23:53:25Z</dcterms:modified>
</cp:coreProperties>
</file>